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910" windowHeight="7215" tabRatio="609" activeTab="0"/>
  </bookViews>
  <sheets>
    <sheet name="ale noastre" sheetId="1" r:id="rId1"/>
  </sheets>
  <definedNames/>
  <calcPr fullCalcOnLoad="1"/>
</workbook>
</file>

<file path=xl/sharedStrings.xml><?xml version="1.0" encoding="utf-8"?>
<sst xmlns="http://schemas.openxmlformats.org/spreadsheetml/2006/main" count="508" uniqueCount="301">
  <si>
    <t xml:space="preserve">Racorduri canalizare str.Razboieni  H.C.L.nr.402/2006                                                                                                                                                                                                                           </t>
  </si>
  <si>
    <t>Modernizare SC 15-Mazepa M.F. 33/97</t>
  </si>
  <si>
    <t xml:space="preserve">Reabilitare si modernizare puncte termice prin inloc. schimbatoarelor fasciculare H.C.L.nr.421/2002                                                                                            </t>
  </si>
  <si>
    <t xml:space="preserve">Modernizare str. 24 Ianuarie H.C.L.nr.86/1999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</si>
  <si>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str. Aprodu Purice  H.C.L.nr.14/2008                                                                                                                                                                                                                               </t>
  </si>
  <si>
    <t>Modernizare SC 34 H.C.L.nr.14/2008,M.F.nr.198/1997</t>
  </si>
  <si>
    <t xml:space="preserve">Modernizare str.Posta Veche H.C.L.nr.46/2000 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</si>
  <si>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Drumul Viilor H.CL.nr.46/2000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</si>
  <si>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str.Unirii H.C.L.nr.118/2001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</si>
  <si>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str.Bucurestii Noi  H.C.L.nr.46/2000                                                                                                                                                                                                                               </t>
  </si>
  <si>
    <t xml:space="preserve">L.T.E.-cartier Siret zona 1, etapa 1.1 drumuri si sistematizare verticala  H.C.L.nr.198/2003                                                                                                                                                                                    </t>
  </si>
  <si>
    <t xml:space="preserve">Modernizare str.Secerei   H.C.L.nr.627/2003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</si>
  <si>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str.Cometei H.C.L.nr.627/2003                                                                                                                                                                                                                                       </t>
  </si>
  <si>
    <t>Modernizare str. Tineretului nr. 2,3 
 H.C.L.nr. 118/2001</t>
  </si>
  <si>
    <t>Modernizare str.Pictor Isser H.C.L.nr.14/2008</t>
  </si>
  <si>
    <t>Sala de sport Gradinita nr. 9  H.C.L.nr.684/2006</t>
  </si>
  <si>
    <t>Amenajare birouri arhiva str.Traian nr.254 H.C.L.nr.21/2008</t>
  </si>
  <si>
    <t>Gradinita 8 sali grupa Micro 20-Gradinita nr.58 H.C.L.nr.127/2007</t>
  </si>
  <si>
    <t>Loc de joaca Siderurgistilor Vest, bl.10A-10C, H.C.L.nr.14/2008</t>
  </si>
  <si>
    <t>Modernizare str.LivezeniH.C.L.nr.46/2000</t>
  </si>
  <si>
    <t>Reabilitarea celei de a 2 alimentari cu energie electrica a statiei de tratare pompare Uzina de apa II,Tiglina I H.C.L.nr.14/2008</t>
  </si>
  <si>
    <t>Contorizare consumuri energie termica 
   HCL nr.421/2002</t>
  </si>
  <si>
    <t>Amenajare Parc Micro 21 H.C.L.nr.688/2007</t>
  </si>
  <si>
    <t>Extindere Gradinita nr. 49 Alice  H.C.L.nr.221/2007</t>
  </si>
  <si>
    <t>Gradinita nr. 21 (4 Sali grupa )               H.C.L.nr.221/2007</t>
  </si>
  <si>
    <t>H.C.L.nr. 14/2008</t>
  </si>
  <si>
    <t>Reabilitare Scoala nr. 31</t>
  </si>
  <si>
    <t>Reabilitare Liceul Teoretic Dunarea</t>
  </si>
  <si>
    <t>H.C.L.nr.14/2008</t>
  </si>
  <si>
    <t>Semaforizare intersectie bd.G.Cosbuc-str.A.Vlaicu H.C.L.nr.554/2005</t>
  </si>
  <si>
    <t>Centrul de afaceri  H.C.L.nr.18/2005</t>
  </si>
  <si>
    <t>Locuinte sociale str.Traian  nr. 446A H.C.L.nr.359/2007</t>
  </si>
  <si>
    <t>Centrul financiar Grup Scolar de Marina</t>
  </si>
  <si>
    <t xml:space="preserve">Grup Scolar Gh.Asachi  </t>
  </si>
  <si>
    <t xml:space="preserve"> Locuinte sociale str.Privighetorii nr. 23 H.C.L.nr.359/2007</t>
  </si>
  <si>
    <t>Semaforizare intersectie str.A.Saligny-str.Siderurgistilor H.C.L.nr.554/2005</t>
  </si>
  <si>
    <t>Locuri de joaca Aurel Vlaicu I,bl.SD4B-SD4C H.C.L.nr.359/2007</t>
  </si>
  <si>
    <t>Locuri de joaca Siderurgistilor Vest, bl.9G-9H, H.C.L.nr.359/2007</t>
  </si>
  <si>
    <t>Locuri de joaca Micro 20, bl.B3-D3, H.C.L.nr.359/2007</t>
  </si>
  <si>
    <t>Liceul Sportiv</t>
  </si>
  <si>
    <t xml:space="preserve">Deviere retele termice af. bl.E2,B1,D1,D3 alim.din SC 12 Tiglina II HCL 118/2001                                                                                            </t>
  </si>
  <si>
    <t>Lucrări tehnico-edilitare                                                                                                                                                                             M.F. 1168/95</t>
  </si>
  <si>
    <t>Reabilitare si modernizare Colegiul Tehnic Traian Vuia</t>
  </si>
  <si>
    <t>H.C.L.14/2008</t>
  </si>
  <si>
    <t>L.T.E.Parc Industrial H.C.L.359/2007</t>
  </si>
  <si>
    <t>L.T.E.locuinte Drum de Centura (Coca-Cola) H.C.L.nr.359/2007</t>
  </si>
  <si>
    <t>Nod hidarulic la intersectia str.Grivitei cu str.Portului-deversare Dunare SP 13 iunie H.C.L.nr.118/2001</t>
  </si>
  <si>
    <t>Colector cu evacuare fara pompare str.Egalitatii-Navelor H.C.L.118/2001</t>
  </si>
  <si>
    <t>Racorduri canalizare Bistrita 1,1A H.C.L.nr.359/2007</t>
  </si>
  <si>
    <t>Înlocuire colector str. Silozului, Roşiori,  M.F. 1426/93</t>
  </si>
  <si>
    <t>DOTARI SI PLATI PROIECTE</t>
  </si>
  <si>
    <t xml:space="preserve">PROGRAMUL </t>
  </si>
  <si>
    <t>CAP.81.-Energie termica</t>
  </si>
  <si>
    <t>CAP.84.-Strazi</t>
  </si>
  <si>
    <t>Modernizare si extindere Piata Tiglina I-Hala produse industriale,Piata Agroalimentara-H.C.L.nr.554/2005</t>
  </si>
  <si>
    <t>Modernizari strazi cartier Traian Nord                                                                                                H.C.L. nr.423/2002</t>
  </si>
  <si>
    <t>Parc industrial Zona Libera H.C.L.185/2003</t>
  </si>
  <si>
    <t>OBIECTIVE IN CONTINUARE</t>
  </si>
  <si>
    <t>Modernizari strazi  Valea Orasului                                                                                                 H.C.L. nr.421/2002</t>
  </si>
  <si>
    <t>Drum acces liceul M.Kogalniceanu                                                                                                        H.C.L. nr.421/2002</t>
  </si>
  <si>
    <t>Amenajare acces depozit deseuri                                                                                       H.C.L. nr.421/2002</t>
  </si>
  <si>
    <t>Modernizare str.Garibaldi H.C.L.nr.627/2003</t>
  </si>
  <si>
    <t>Toalete publice mun.Galati                                                                                                                      HCL nr.nr.627/2003</t>
  </si>
  <si>
    <t>Optimizare - modernizare flux tehnologic Uzina1 Ţiglina I ,HCL 129/99</t>
  </si>
  <si>
    <t>Alimentare  cu energie electrica statii de pompare  si epurare(ISPA) H.C.L. nr.17/2009</t>
  </si>
  <si>
    <t>Optimizare - modernizare flux tehnologic Uzina2 Ţiglina I ,HCL 129/99</t>
  </si>
  <si>
    <t>Reabilitarea lucrarilor de desecare si irigatii cartier Siret,H.C.L. nr.627/2003</t>
  </si>
  <si>
    <t>Semaforiz. inters. str.Traian-Stefan cel Mare,HCL nr.627/2003</t>
  </si>
  <si>
    <t>H.C.L.nr.53/2008</t>
  </si>
  <si>
    <t>str.Crizantemelor nr.6 H.C.L.nr.53/2008</t>
  </si>
  <si>
    <t>Studiu privind stab. si reducerea niv. freatic in mun. Galati,H.C..L. nr.421/2002</t>
  </si>
  <si>
    <t>Presedinte de sedinta</t>
  </si>
  <si>
    <t>Grup Scolar de Marina</t>
  </si>
  <si>
    <t>Reabilitare cantina Grup Scolar de Marina</t>
  </si>
  <si>
    <t>Modernizare linii tramvai str.Stadionului,Otelarilor Gh.Asachi -str.Frunzei,H.C.L.nr.331/2008</t>
  </si>
  <si>
    <t>Alimentare cu apa  si introducere canalizare cartier Barbosi ,H.C.L. nr.510/2006</t>
  </si>
  <si>
    <t xml:space="preserve">Modernizare Drum Zona Liberă M.F.nr.1504/1998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</si>
  <si>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str.Plugului  H.C.L.nr.118/2001                                                                                                                                                                                                                                     </t>
  </si>
  <si>
    <t>Reabilitare, modernizare retele termice (incalzire, a.c.m., recirculatie)  H.C.L.nr.28/2004 din care:</t>
  </si>
  <si>
    <t xml:space="preserve">Reabilitare si modernizare puncte termice   H.C.L. nr.29/26.2004  din care:                                                                                                                                                        </t>
  </si>
  <si>
    <t>Modernizarea si echiparea Ambulatoriului  de Specialitate al Spitalului Clinic de Urgenta pentru Copii Sf.Ioan Galati H.C.L.nr.71,72/2008</t>
  </si>
  <si>
    <t>Modernizare str.Rizer                                                                                                                            H.C.L. nr.46/2000</t>
  </si>
  <si>
    <t>Extindere Grup Scolar Economic</t>
  </si>
  <si>
    <t xml:space="preserve"> Modernizare si reabilitare Scoala nr.38</t>
  </si>
  <si>
    <t>Amenajare Parc Rizer            
     HCL nr.7/2006</t>
  </si>
  <si>
    <t>Modernizare strazi Micro 17                                                                                                                                   HCL nr.627/2003</t>
  </si>
  <si>
    <t>Modernizare si introducere canalizare alei C.F.R. aferente strazii T.Vladimirescu                                                                                  HCL nr.627/2003</t>
  </si>
  <si>
    <t>de realizat</t>
  </si>
  <si>
    <t>Alte surse</t>
  </si>
  <si>
    <t>Amplasare ceasuri stradale cu accesorii H.C.L.nr.14/2008</t>
  </si>
  <si>
    <t>Modernizare str.Aleea Trandafirilor                                                                                                                                      H.C.L.nr.46/2000</t>
  </si>
  <si>
    <t>Alimentare cu apa str.Malu Brates cartier Traian Nord HCL 118/2001</t>
  </si>
  <si>
    <t>L.T.E.-locuinte Faleza HCL 46/2000</t>
  </si>
  <si>
    <t>Modernizare linii tramvai str. Traian                                                                                                    HCL 86/99</t>
  </si>
  <si>
    <t>Inlocuire conducta apa str.Stiintei                                                                                                               M.F. 251/1994</t>
  </si>
  <si>
    <t>Inlocuire conducta apa str.M.Kogalniceanu                                                                                                 HCL 46/2000</t>
  </si>
  <si>
    <t>Amenajare Aleea Florilor 
H.C.L.nr.17/2009</t>
  </si>
  <si>
    <t>Modernizare str.Anghel Saligny tronson str.Pre.Brailei-str.Arges H.C.L.nr.17/2009</t>
  </si>
  <si>
    <t>L.T.E.bloc A4- H.C.L.nr.17/2009</t>
  </si>
  <si>
    <t>NOMINALIZAREA OBIECTIVELOR</t>
  </si>
  <si>
    <t xml:space="preserve"> DE INVESTIŢII, DOTĂRI ŞI ALTE CHELTUIELI DE INVESTIŢII</t>
  </si>
  <si>
    <t xml:space="preserve">VALOAREA </t>
  </si>
  <si>
    <t>REALIZAT</t>
  </si>
  <si>
    <t xml:space="preserve">REST </t>
  </si>
  <si>
    <t>BUGET LOCAL</t>
  </si>
  <si>
    <t>TOTAL</t>
  </si>
  <si>
    <t>NR.</t>
  </si>
  <si>
    <t xml:space="preserve"> CRT.</t>
  </si>
  <si>
    <t>A</t>
  </si>
  <si>
    <t>OBIECTIVE ÎN CONTINUARE</t>
  </si>
  <si>
    <t>B</t>
  </si>
  <si>
    <t>OBIECTIVE NOI</t>
  </si>
  <si>
    <t>C</t>
  </si>
  <si>
    <t xml:space="preserve">CAP.51.-Autoritati publice executive </t>
  </si>
  <si>
    <t>CAP.54.-EVIDENTA POPULATIEI</t>
  </si>
  <si>
    <t>CAP.65.- INVATAMANT</t>
  </si>
  <si>
    <t>CAP.66.-SANATATE</t>
  </si>
  <si>
    <t>CAP.68. - Asistenta Sociala</t>
  </si>
  <si>
    <t xml:space="preserve">CAP. 70.02.03.-Locuinte </t>
  </si>
  <si>
    <t>CAP. 70.02.05.-Alimentare  cu apa .</t>
  </si>
  <si>
    <t>CAP.74.02.05.-SALUBRIZARE</t>
  </si>
  <si>
    <t>DOTĂRI ŞI PLĂŢI PROIECTE</t>
  </si>
  <si>
    <t xml:space="preserve">Modernizare str.Razboieni HCL46/2000                                  </t>
  </si>
  <si>
    <t>Optimizarea alimentarii cu apa din sursele de suprafata si adancime HCL nr.424/2002</t>
  </si>
  <si>
    <t>Consolidare rez. Staţia Şerbeşti M.F. 35/97</t>
  </si>
  <si>
    <t>Modernizare str. Tecuci: 1 Dec. - b-dul G.Coşbuc    M.F. 685/97</t>
  </si>
  <si>
    <t>Modernizare str.Anghel Saligny                                                                                                                       HCL nr.627/2003</t>
  </si>
  <si>
    <t>L.T.E.-cartier Siret-Gospodarie apa si retele distributie HCL nr.199/2003</t>
  </si>
  <si>
    <t>L.T.E.-cartier Siret-conducte aductiune tr.Barbosi, Micro 19-Dig HCL nr.199/2003</t>
  </si>
  <si>
    <t>L.T.E.cartier Siret-retele canaliz.ape pluvialeHCL nr.199/2003</t>
  </si>
  <si>
    <t>L.T.E.-cartier Siret -retele canalizare ape menajere HCLnr.199/2003</t>
  </si>
  <si>
    <t>L.T.E.-cartier Siret -statie epurareHCL199/2003</t>
  </si>
  <si>
    <t>Modernizare str. Ştiinţei HCL 86/99</t>
  </si>
  <si>
    <t>Locuri de joaca Aurel Vlaicu II, bl.O5-O6 H.C.L.nr.359/2007</t>
  </si>
  <si>
    <t>S.C.Administratia Pietelor Agroalimentare S.A.</t>
  </si>
  <si>
    <t>Blocul A4-locuinte si spatii comerciale la parter, str.Traian                                                                                                                                        HCL nr.437/2005</t>
  </si>
  <si>
    <t>C.I.R.S.E.-Centru de inovare Regiunea Sud -Est  H.C.L.nr.535/2007</t>
  </si>
  <si>
    <t>Asigurare versant Lac Vânători                                                                                                                                 M.F. 1456/98</t>
  </si>
  <si>
    <t>Extindere Cimitirul de Vest                                                                                                                                     HCL nr.118/2001</t>
  </si>
  <si>
    <t>Campus Scolar  Colegiul National Al.I.Cuza H.C.L.nr.404/2007</t>
  </si>
  <si>
    <t>Înlocuire colector canalizare str. Gării - Gara 8 M.F. 141/93</t>
  </si>
  <si>
    <t>Locuinte sociale str.Sculpturii  nr.4 
 H.C.L.nr. 359/2007</t>
  </si>
  <si>
    <t>Contorizare consumuri apa rece
 H.C.L.nr. 421/2002</t>
  </si>
  <si>
    <t>Inlocuire conducte apa str.Crizantemelor 
HCL nr.627/2003</t>
  </si>
  <si>
    <t>Primaria mun.Galati</t>
  </si>
  <si>
    <t xml:space="preserve"> Liceul Pedagogic C.Negri</t>
  </si>
  <si>
    <t>Reabilitare Liceul Pedagogic</t>
  </si>
  <si>
    <t>Reabilitare retele str.Tecuci (Cosbuc-1 Decembrie H.C.L. Nr. 554/2005</t>
  </si>
  <si>
    <t>Modernizare punct termic Grup Scolar Gh. Asachi si alimentare cu agent primar HCL17/03.02.2009</t>
  </si>
  <si>
    <t>Centrul financiar Colegiul Tehnic Traian</t>
  </si>
  <si>
    <t>Statie de pompare ape menajare si pluviale HCL 17/03.02.2009</t>
  </si>
  <si>
    <t>Extindere Grup Scolar Elena Doamna si modernizarea utilitatilor existente</t>
  </si>
  <si>
    <t>Colegiul Tehnic Traian Vuia</t>
  </si>
  <si>
    <t xml:space="preserve">Centrul financiar  Gradinita nr.23 </t>
  </si>
  <si>
    <t>Liceul Economic Virgil Madgearu</t>
  </si>
  <si>
    <t>Centrul financiar nr.12-Colegiul Al.I.Cuza</t>
  </si>
  <si>
    <t>Centrul financiar nr.4-Liceul Teoretic Dunarea</t>
  </si>
  <si>
    <t>L.T.E.bloc U4, P5, b-dul Marii Uniri
 H.C.L.nr. 14/2008</t>
  </si>
  <si>
    <t>etapa I</t>
  </si>
  <si>
    <t>etapa II</t>
  </si>
  <si>
    <t>Modernizare Drumul Viilor  tr.str.Tecuci -mag. Sidex si inlocuire conducta de apa 
H.C.L.nr. 118/2001 H.C.L. nr. 7/2006</t>
  </si>
  <si>
    <t xml:space="preserve">DOTARI SI PLATI PROIECTE                                                                                                                                                                                                    </t>
  </si>
  <si>
    <t xml:space="preserve">CAP. 67.02.05.-Zone verzi   si baze sportive </t>
  </si>
  <si>
    <t xml:space="preserve">CAP.70.02.50 TOTAL-Alte servicii comunale </t>
  </si>
  <si>
    <t>CAP.74.02.06-Canalizarea si tratarea apelor reziduale</t>
  </si>
  <si>
    <t>Deviere conducta de apa Dn 1200  Vadu Rosca -Serbesti HCL nr.7/2006</t>
  </si>
  <si>
    <t>Extindere iluminat public                                                                                                                                    HCL nr.7/2006</t>
  </si>
  <si>
    <t>Modernizare str.Turturelelor                                                                                                                   HCL nr.421/2002</t>
  </si>
  <si>
    <t>etapa III</t>
  </si>
  <si>
    <t>Modernizare str.Transilvaniei                                                                                                                   HCL nr.118/2001</t>
  </si>
  <si>
    <t>Amenajare puncte termice pentru</t>
  </si>
  <si>
    <t>H.C.L.nr.359/2007</t>
  </si>
  <si>
    <t xml:space="preserve">spatii de Protectie Civila </t>
  </si>
  <si>
    <t>Modernizare sediu Primaria municipiului Galati str.Prelungirea Brailei nr.7A H.C.L.nr.221/2007</t>
  </si>
  <si>
    <t>Modernizare str. Răchitaşi                                                                                                                      M.F. 2314/95</t>
  </si>
  <si>
    <t>Modernizare str. Abrud                                                                                                                         M.F. 2316/95</t>
  </si>
  <si>
    <t>Sarpanta - Scoala nr.11 ( HCL 212/2004)</t>
  </si>
  <si>
    <t xml:space="preserve">Modernizare si reabilitare   Grup Scolar Gh.Asachi  HCL 17/03.02.2009                                                                                                                                                                              </t>
  </si>
  <si>
    <t>Deviere colector de canaliz. str.Prel.Brailei -str.Brailei  HCL nr.7/2006</t>
  </si>
  <si>
    <t>Sediu dispecerat laborator de metrologie legala  H.C.L.nr. 7/2006</t>
  </si>
  <si>
    <t xml:space="preserve">CAP.70.02.06- </t>
  </si>
  <si>
    <t>Baia Comunala Fizioterapie                                                                                                                           H.C.L. nr421/2002.</t>
  </si>
  <si>
    <t>Reabilitarea si modernizarea sistemelor de  apa si de canalizare , statie de epurare in municipiul Galati H.C.L.nr.211/2006</t>
  </si>
  <si>
    <t>etapa III.1</t>
  </si>
  <si>
    <t>Locuri joaca Micro 21                                     HCL nr. 284/2006</t>
  </si>
  <si>
    <t>Racorduri de canalizare sedii Primarie str.Fraternitatii nr.1 si str.Domneasca nr.13  H.C.L. nr.421/2002</t>
  </si>
  <si>
    <t>Colegiul National ,,Vasile Alecsandri''</t>
  </si>
  <si>
    <t>Instalatii electrice atelier Scoala nr.33</t>
  </si>
  <si>
    <t>Reabilitare camin internat etapa II Grup Scolar de Marina H.C.L.nr.311/2008</t>
  </si>
  <si>
    <t>Modernizare str,Basarabiei tronson str.G.Cosbuc -Piata Energiei H.C.L.nr.46/2000,H.C.L.nr.70/2008</t>
  </si>
  <si>
    <t>Reamenajare bloc alimentar Spitalul de Urgenta pentru copii Sf.Ioan Galati   H.C.L.nr.70/2008</t>
  </si>
  <si>
    <t>Reamenajare spalatorie Spitalul de Urgenta pentru copii Sf.Ioan Galati H.C.L.nr.70/2008</t>
  </si>
  <si>
    <t>Amenajare parcare Micro 21 H.C.L.nr.404/2007</t>
  </si>
  <si>
    <t>Racorduri canalizare str.Traian (Petrom) H.C.L. nr.359/2007,404/2007</t>
  </si>
  <si>
    <t>Modernizare str.Ana Ipatescu H.C.L.nr.359/2007</t>
  </si>
  <si>
    <t>Locuri de joaca Micro 16, bl.5A-5B H.C.L.359/2007</t>
  </si>
  <si>
    <t>persoane varstnice Sf.Spiridon</t>
  </si>
  <si>
    <t>H.C.L.nr.70/2008</t>
  </si>
  <si>
    <t>Utilitati blocuri str.Brailei, Micro 17 H.C.L.nr.161/2008</t>
  </si>
  <si>
    <t>Anexa IV la H.C.L.nr……….../……....2009</t>
  </si>
  <si>
    <t>Buget  
2009</t>
  </si>
  <si>
    <t>TOTALĂ ACTUALIZATĂ la 31.12.2008</t>
  </si>
  <si>
    <t xml:space="preserve"> LA 31.12.2008</t>
  </si>
  <si>
    <t xml:space="preserve">                                               OBIECTIVELOR DE INVESTITII PROPUSE A SE EXECUTA IN ANUL 2009</t>
  </si>
  <si>
    <t>L.T.E.-locuinte cartier Filesti
 H.C.L. nr.21/2007</t>
  </si>
  <si>
    <t xml:space="preserve"> Puncte gospodaresti                                                                                                         H.C.L. nr.331/2008</t>
  </si>
  <si>
    <t>Managementul integrat al deseurilor urbane solide in municipiul Galati  H.C.L.nr.395/2005</t>
  </si>
  <si>
    <t>H.C.L.nr.112/2009</t>
  </si>
  <si>
    <t>Drum acces statie sortare 
H.C.L.nr.112/2009</t>
  </si>
  <si>
    <t xml:space="preserve">Loc de joaca Micro 40,bl.L2-L1  H.C.L.nr.14/2008                                                                                                                                                                                                                               </t>
  </si>
  <si>
    <t>Modernizare strazi cartier Traian Nord intersectie str.Privighetorii-str.Zimbrului H.C.L.nr.53/2008</t>
  </si>
  <si>
    <t>Centrala termica H.C.L.nr 684/2006</t>
  </si>
  <si>
    <t>Modenizare str.Democratiei H.C.L.nr.53/2008</t>
  </si>
  <si>
    <t>Amenajare alei acces Micro 19
 H.C.L. nr. 53/2008</t>
  </si>
  <si>
    <t>H.C.L.nr.184/2009</t>
  </si>
  <si>
    <t>H.C.L.nr.171/2009</t>
  </si>
  <si>
    <t>Modernizare str.Randunelelor 
H.C.L.nr.314/2008</t>
  </si>
  <si>
    <t>etapa III.2</t>
  </si>
  <si>
    <t>Inlocuire conducta apa str.Traian                                                                                                     M.F.91/1994,H.C.L.nr.118/2001</t>
  </si>
  <si>
    <t>Înlocuire conductă apă str. Carol Davila  M.F. 648/1996,H.C.L.nr.118/2001</t>
  </si>
  <si>
    <t>HCL 161/2008</t>
  </si>
  <si>
    <t>Amenajare Parc Micro 13B aferent blocuri A.N.L.,str.N.Mantu H.C.L.nr.688/2007</t>
  </si>
  <si>
    <t>Amenajare teren pentru role H.C.L.nr.314/2008</t>
  </si>
  <si>
    <t>Utilitati Micro 21 H.C.L.nr.21/2008</t>
  </si>
  <si>
    <t>H.C.L.nr.21/2008</t>
  </si>
  <si>
    <t xml:space="preserve">Punct termic sediu dispecerat </t>
  </si>
  <si>
    <t xml:space="preserve">Modernizare Parc Eminescu H.C.L.nr.314/2008 </t>
  </si>
  <si>
    <t>mii lei</t>
  </si>
  <si>
    <t>Reabilitare conducta apa str.Brailei                                                                                                                                H.C.L. 73/2000</t>
  </si>
  <si>
    <t>Modernizare Stadion Dunarea etapa I H.C.L.nr.14/2007</t>
  </si>
  <si>
    <t>Reorganizare si modernizare sectii Spitalul de urgenta pentru copii Sf.Ioan str.Gh.Asachi nr.2,H.C.L..nr.112/2009</t>
  </si>
  <si>
    <t>garantii 2007</t>
  </si>
  <si>
    <t>Piata de gros Calea Basarabiei H.C.L.nr.14/2008</t>
  </si>
  <si>
    <t>Amenajare spatiu exploatare SP1 Zagna H.C.L.nr.14/2007</t>
  </si>
  <si>
    <t xml:space="preserve">Modernizarea cladirilor Caminului pentru </t>
  </si>
  <si>
    <t>Inlocuire 4,5 km canalizare  si racorduri aferente in tunele H.C.L.nr.14/2007</t>
  </si>
  <si>
    <t>Centrala termica blocuri A,B,C-strada Cezar H.C.L.nr.14/2007</t>
  </si>
  <si>
    <t>Modernizare P.T.Grup Scolar Metalurgic H.C.L.nr.14/2007</t>
  </si>
  <si>
    <t>Laborator  metrologie si reparatii S.C.APATERM S.A ( SC 14 BIS) H.C.L.nr.14/2007</t>
  </si>
  <si>
    <t>Amenajare Zona Libera etapa I H.G.R nr. 676/1995</t>
  </si>
  <si>
    <t>Locuri de joaca Micro 17, bl.K3-R-B7, H.C.L.nr.359/2007</t>
  </si>
  <si>
    <t>Piata Moruzzi H.C.L.nr.596/2007</t>
  </si>
  <si>
    <t>Piata Micro 39 H.C.L.nr.596/2007</t>
  </si>
  <si>
    <t>Primaria municipiului Galati</t>
  </si>
  <si>
    <t>Grup Şcolar C.F.R</t>
  </si>
  <si>
    <t>Reabilitare conducta apa str.Movilei                                                                                                                           H.C.L. 73/2000</t>
  </si>
  <si>
    <t>Reabilitare retele canalizare Spitalul de psihiatrie Elisabeta Doamna H.C.L.nr.14/2008</t>
  </si>
  <si>
    <t>Inlocuire conducta de apa str.Posta Veche(str.Tecuci-str.Basarabiei) H.C.L.nr.14./2008</t>
  </si>
  <si>
    <t>L.T.E.-Locuinte Faleza-conducta de apa inel str.Partizanilor H.C.L.nr.14./2008</t>
  </si>
  <si>
    <t>Semaforizare inters.Prelungirea Brailei-Drum Centura H.C.L.nr.14/2008</t>
  </si>
  <si>
    <t>Semaforizare inters.str.Brailei-str.Otelarilor  H.C.L.nr.14/2008</t>
  </si>
  <si>
    <t>Semaforizare inters.bd.G.Cosbuc-bd.Marii Uniri  H.C.L.nr.14/2008</t>
  </si>
  <si>
    <t>Semaforizare inters.bd.G.Cosbuc-str.H.Coanda  H.C.L.nr.14/2008</t>
  </si>
  <si>
    <t>Semaforizare inters.bd.G.Cosbuc-Drumul Viilor  H.C.L.nr.14/2008</t>
  </si>
  <si>
    <t>L.T.E. cladiri auxiliare si de deservire Piata de gros Calea Basarabiei H.C.L.nr14./2008</t>
  </si>
  <si>
    <t xml:space="preserve">Gradinita 8 sali grupa Micro 39- Gradinita nr.53  H.C.L.nr.127/2007                                                                                                                                                                                                                            </t>
  </si>
  <si>
    <t>Locuinte sociale str.Tecuci nr.70 
H.C.L.nr 331/2008</t>
  </si>
  <si>
    <t xml:space="preserve">Reabilitare  Liceul Emil Racoviţă  H.C.L.nr.127/2007                                                                                                                                                                                                           </t>
  </si>
  <si>
    <t xml:space="preserve">Reabilitare (centrala termica)   Liceul Sportiv H.C.L.nr.684/2006                                                                                                                                                                                              </t>
  </si>
  <si>
    <t xml:space="preserve">Extindere  Scoala clasa I-VIII nr.40 ,,Iulia Hasdeu''  H.C.L.nr. 411/2001                                                                                                                                                                                      </t>
  </si>
  <si>
    <t xml:space="preserve">Amenajare depozit de materiale si baza de ecarisaj str.Zimbrului H.C.L.nr. 17/2009                                                                                                                                                                             </t>
  </si>
  <si>
    <t>Centrul financiar  nr.7</t>
  </si>
  <si>
    <t>Centrul financiar nr. 13</t>
  </si>
  <si>
    <t xml:space="preserve">  Centrul financiar nr.2</t>
  </si>
  <si>
    <t>Centrul Financiar nr.16</t>
  </si>
  <si>
    <t>Centrul financiar nr.3</t>
  </si>
  <si>
    <t>Centrul Financiar nr.32</t>
  </si>
  <si>
    <t>Centrul financiar nr.34</t>
  </si>
  <si>
    <t>Centrul financiar nr. 6</t>
  </si>
  <si>
    <t>Centrul financiar nr. 8</t>
  </si>
  <si>
    <t xml:space="preserve"> Scoala gimnaziala nr. 12</t>
  </si>
  <si>
    <t>Centrul financiar nr.35</t>
  </si>
  <si>
    <t>Centrul financiar nr. 9</t>
  </si>
  <si>
    <t>Centrul financiar nr.33</t>
  </si>
  <si>
    <t xml:space="preserve">Gradinita 4 sali grupa str.Stelei H.C.L.nr.411/2001                                                                                                                                                                                                                             </t>
  </si>
  <si>
    <t xml:space="preserve">Reabilitare Şcoala clasa I-VIII nr.34  H.C.L.nr.684/2006                                                                                                                                                                                                                        </t>
  </si>
  <si>
    <t xml:space="preserve">Extindere 3 săli grupă Grădiniţa nr.1    H.C.L.nr.684/2006                                                                                                                                                                                                                      </t>
  </si>
  <si>
    <t xml:space="preserve">Grup Scolar Elena Doamna </t>
  </si>
  <si>
    <t>Centrala termica corp B-Elena Doamna</t>
  </si>
  <si>
    <t xml:space="preserve">Extindere Gradinita nr. 36    HC.L.nr.221/2007                                                                                                                                                                                                                                 </t>
  </si>
  <si>
    <t xml:space="preserve">Sală de sport Şcoala nr.42    H.C.L.nr.684/2006                                                                                                                                                                                                                                 </t>
  </si>
  <si>
    <t xml:space="preserve">Extindere  Grădiniţa nr.43 step by step   H.C.L.nr.221/2007                                                                                                                                                                                                                     </t>
  </si>
  <si>
    <t xml:space="preserve">Gradinita nr. 24( 5 Sali grupa)   H.C.L.nr.221/2007                                                                                                                                                                                                                             </t>
  </si>
  <si>
    <t xml:space="preserve">Locuri joaca Micro 39(A,B,C) H.C.L.nr.285/2006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</si>
  <si>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Baia Comunala -bazin inot H.C.L.nr.14/2007                                                                                                                                                                                                                                     </t>
  </si>
  <si>
    <t>Reabilitare (centrala termica)  Scoala nr.12                                                                                                                                                                                                                               H.C.L.nr.684/2006</t>
  </si>
  <si>
    <t xml:space="preserve"> Sera de flori     H.C.L.nr.404/2007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</si>
  <si>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Loc de joaca Micro 40, bl.J6   H.C.L.nr.14/2008                                                                                                                                                                                                                                </t>
  </si>
  <si>
    <t xml:space="preserve">Loc de joaca Tiglina II,bl.B1-E2, H.C.L.nr.14/2008                                                                                                                                                                                                                          </t>
  </si>
  <si>
    <t xml:space="preserve">Loc de joaca Aurel Vlaicu,bl.K6  H.C.L.nr.14/2008                                                                                                                                                                                                                              </t>
  </si>
  <si>
    <t xml:space="preserve">Loc de joaca Micro 19,bl.N-R5 H.C.L.nr.14/2008                                                                                                                                                                                                                                 </t>
  </si>
  <si>
    <t xml:space="preserve">Loc de joaca Micro 19,bl.O10-T3 H.C.L.nr.14/2008                                                                                                                                                                                                                               </t>
  </si>
  <si>
    <t>CAP.87</t>
  </si>
  <si>
    <t>Loc de joaca Micro 17,bl.G4A-G4B                                                                                                                                                                                                                               H.C.L.nr.14/2008</t>
  </si>
  <si>
    <t xml:space="preserve">Loc de joaca Micro 21,bl.D7-D8  ,H.C.L.nr.14/2008                                                                                                                                                                                                                               </t>
  </si>
  <si>
    <t xml:space="preserve">Reabilitare,mod.,optimizare captari apa din sursa subterana ptr. mun.Galati  H.C.L.nr.424/2002                                                                                                                                                                                  </t>
  </si>
  <si>
    <t xml:space="preserve">Studiu privind redresarea functionarii drenajului din Valea Tiglinei H.C.L.nr.421/2002                                                                                                                                                                                          </t>
  </si>
  <si>
    <t xml:space="preserve">Amenajare Port ambarcatiuni  H.C.L.nr.217/2004                                                                                                                                                                                                                                  </t>
  </si>
  <si>
    <t xml:space="preserve">Devierea racordului de canaliz. a U.M.01314 str.Marasti  HCL nr.118/2001                                                                             </t>
  </si>
  <si>
    <t xml:space="preserve">Inlocuire racorduri la blocuri TiglinaI,TiglinaII,bloc Plomba,str.Domneasca nr.116 H.C.L.nr.321/2005                                                                                                                                                                                                                                </t>
  </si>
  <si>
    <t xml:space="preserve">Reabilitare Grup Scolar C.F.R.H.C.L.nr.684/2006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</si>
</sst>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#.00"/>
    <numFmt numFmtId="175" formatCode="#,###.0"/>
    <numFmt numFmtId="176" formatCode="0.0"/>
    <numFmt numFmtId="177" formatCode="mm/dd/yy"/>
    <numFmt numFmtId="178" formatCode="dd/mm/yy"/>
    <numFmt numFmtId="179" formatCode="00000"/>
    <numFmt numFmtId="180" formatCode="#,#\ ??"/>
    <numFmt numFmtId="181" formatCode="#,###,000"/>
    <numFmt numFmtId="182" formatCode="#,##0.0"/>
    <numFmt numFmtId="183" formatCode="##,###,###"/>
    <numFmt numFmtId="184" formatCode="0.0000;[Red]0.0000"/>
    <numFmt numFmtId="185" formatCode="########"/>
    <numFmt numFmtId="186" formatCode="#,##0_ ;[Red]\-#,##0\ "/>
    <numFmt numFmtId="187" formatCode="##.###.###"/>
    <numFmt numFmtId="188" formatCode="###,###,###"/>
    <numFmt numFmtId="189" formatCode="#,###"/>
    <numFmt numFmtId="190" formatCode="####"/>
    <numFmt numFmtId="191" formatCode="#,###.000"/>
    <numFmt numFmtId="192" formatCode="0.000"/>
    <numFmt numFmtId="193" formatCode="0.###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#"/>
    <numFmt numFmtId="200" formatCode="#.##0"/>
    <numFmt numFmtId="201" formatCode="#,##0.00\ &quot;lei&quot;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8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175" fontId="2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82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0" applyNumberFormat="1" applyFont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vertical="top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 applyProtection="1">
      <alignment horizontal="center" vertical="top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4" fontId="0" fillId="0" borderId="0" xfId="0" applyNumberFormat="1" applyFont="1" applyAlignment="1" applyProtection="1">
      <alignment/>
      <protection locked="0"/>
    </xf>
    <xf numFmtId="175" fontId="0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 vertical="top"/>
      <protection locked="0"/>
    </xf>
    <xf numFmtId="3" fontId="0" fillId="0" borderId="0" xfId="0" applyNumberFormat="1" applyFont="1" applyAlignment="1" applyProtection="1">
      <alignment vertical="top"/>
      <protection locked="0"/>
    </xf>
    <xf numFmtId="3" fontId="1" fillId="0" borderId="0" xfId="0" applyNumberFormat="1" applyFont="1" applyAlignment="1" applyProtection="1">
      <alignment vertical="top"/>
      <protection locked="0"/>
    </xf>
    <xf numFmtId="3" fontId="0" fillId="0" borderId="0" xfId="0" applyNumberFormat="1" applyFont="1" applyAlignment="1" applyProtection="1">
      <alignment horizontal="center" vertical="top"/>
      <protection locked="0"/>
    </xf>
    <xf numFmtId="3" fontId="0" fillId="0" borderId="0" xfId="0" applyNumberFormat="1" applyFont="1" applyAlignment="1" applyProtection="1">
      <alignment horizontal="center" vertical="top" wrapText="1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4" fontId="6" fillId="0" borderId="3" xfId="0" applyNumberFormat="1" applyFont="1" applyBorder="1" applyAlignment="1" applyProtection="1">
      <alignment horizontal="center" vertical="top" wrapText="1"/>
      <protection locked="0"/>
    </xf>
    <xf numFmtId="4" fontId="0" fillId="0" borderId="4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0" fillId="0" borderId="3" xfId="0" applyNumberFormat="1" applyFont="1" applyBorder="1" applyAlignment="1" applyProtection="1">
      <alignment horizontal="center" wrapText="1"/>
      <protection locked="0"/>
    </xf>
    <xf numFmtId="4" fontId="6" fillId="0" borderId="4" xfId="0" applyNumberFormat="1" applyFont="1" applyBorder="1" applyAlignment="1" applyProtection="1">
      <alignment horizontal="center" vertical="top" wrapText="1"/>
      <protection locked="0"/>
    </xf>
    <xf numFmtId="4" fontId="0" fillId="0" borderId="0" xfId="0" applyNumberFormat="1" applyFont="1" applyBorder="1" applyAlignment="1" applyProtection="1">
      <alignment horizontal="center" vertical="top" wrapText="1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0" fillId="0" borderId="3" xfId="0" applyNumberFormat="1" applyFont="1" applyBorder="1" applyAlignment="1" applyProtection="1">
      <alignment horizontal="center"/>
      <protection locked="0"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4" fontId="0" fillId="0" borderId="1" xfId="0" applyNumberFormat="1" applyFont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 applyProtection="1">
      <alignment horizontal="center" vertical="top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4" fontId="0" fillId="0" borderId="1" xfId="0" applyNumberFormat="1" applyFont="1" applyBorder="1" applyAlignment="1">
      <alignment horizontal="center"/>
    </xf>
    <xf numFmtId="0" fontId="0" fillId="0" borderId="0" xfId="0" applyFont="1" applyFill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182" fontId="0" fillId="0" borderId="0" xfId="0" applyNumberFormat="1" applyFont="1" applyAlignment="1" applyProtection="1">
      <alignment horizontal="center" vertical="top"/>
      <protection locked="0"/>
    </xf>
    <xf numFmtId="182" fontId="0" fillId="0" borderId="0" xfId="0" applyNumberFormat="1" applyFont="1" applyBorder="1" applyAlignment="1" applyProtection="1">
      <alignment horizontal="right" vertical="top" wrapText="1"/>
      <protection locked="0"/>
    </xf>
    <xf numFmtId="182" fontId="0" fillId="0" borderId="0" xfId="0" applyNumberFormat="1" applyFont="1" applyBorder="1" applyAlignment="1" applyProtection="1">
      <alignment vertical="top"/>
      <protection locked="0"/>
    </xf>
    <xf numFmtId="4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3" fontId="1" fillId="0" borderId="0" xfId="0" applyNumberFormat="1" applyFont="1" applyAlignment="1" applyProtection="1">
      <alignment horizontal="center" vertical="top"/>
      <protection locked="0"/>
    </xf>
    <xf numFmtId="3" fontId="1" fillId="0" borderId="0" xfId="0" applyNumberFormat="1" applyFont="1" applyAlignment="1" applyProtection="1">
      <alignment horizontal="center" vertical="top" wrapText="1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9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Alignment="1" applyProtection="1">
      <alignment vertical="top"/>
      <protection locked="0"/>
    </xf>
    <xf numFmtId="3" fontId="1" fillId="0" borderId="0" xfId="0" applyNumberFormat="1" applyFont="1" applyAlignment="1" applyProtection="1">
      <alignment horizontal="right" vertical="top"/>
      <protection locked="0"/>
    </xf>
    <xf numFmtId="3" fontId="0" fillId="0" borderId="0" xfId="0" applyNumberFormat="1" applyFont="1" applyAlignment="1" applyProtection="1">
      <alignment vertical="top"/>
      <protection locked="0"/>
    </xf>
    <xf numFmtId="3" fontId="5" fillId="0" borderId="0" xfId="0" applyNumberFormat="1" applyFont="1" applyAlignment="1" applyProtection="1">
      <alignment vertical="top"/>
      <protection locked="0"/>
    </xf>
    <xf numFmtId="3" fontId="2" fillId="0" borderId="0" xfId="0" applyNumberFormat="1" applyFont="1" applyAlignment="1" applyProtection="1">
      <alignment horizontal="right" vertical="top"/>
      <protection locked="0"/>
    </xf>
    <xf numFmtId="3" fontId="7" fillId="0" borderId="0" xfId="0" applyNumberFormat="1" applyFont="1" applyAlignment="1" applyProtection="1">
      <alignment vertical="top"/>
      <protection locked="0"/>
    </xf>
    <xf numFmtId="3" fontId="1" fillId="0" borderId="0" xfId="0" applyNumberFormat="1" applyFont="1" applyBorder="1" applyAlignment="1" applyProtection="1">
      <alignment vertical="top"/>
      <protection locked="0"/>
    </xf>
    <xf numFmtId="3" fontId="0" fillId="0" borderId="0" xfId="0" applyNumberFormat="1" applyFont="1" applyAlignment="1" applyProtection="1">
      <alignment/>
      <protection locked="0"/>
    </xf>
    <xf numFmtId="3" fontId="2" fillId="0" borderId="0" xfId="0" applyNumberFormat="1" applyFont="1" applyBorder="1" applyAlignment="1" applyProtection="1">
      <alignment horizontal="right" vertical="top" wrapText="1"/>
      <protection locked="0"/>
    </xf>
    <xf numFmtId="3" fontId="5" fillId="0" borderId="0" xfId="0" applyNumberFormat="1" applyFont="1" applyAlignment="1" applyProtection="1">
      <alignment horizontal="right" vertical="top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3" fontId="0" fillId="0" borderId="0" xfId="0" applyNumberFormat="1" applyFont="1" applyAlignment="1" applyProtection="1">
      <alignment horizontal="center" vertical="top"/>
      <protection locked="0"/>
    </xf>
    <xf numFmtId="3" fontId="0" fillId="0" borderId="0" xfId="0" applyNumberFormat="1" applyFont="1" applyAlignment="1" applyProtection="1">
      <alignment horizontal="center" vertical="top" wrapText="1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4" fontId="9" fillId="0" borderId="0" xfId="0" applyNumberFormat="1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4" fontId="9" fillId="0" borderId="0" xfId="0" applyNumberFormat="1" applyFont="1" applyAlignment="1" applyProtection="1">
      <alignment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6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horizontal="right"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4" fontId="6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Border="1" applyAlignment="1" applyProtection="1">
      <alignment vertical="top"/>
      <protection locked="0"/>
    </xf>
    <xf numFmtId="4" fontId="6" fillId="0" borderId="0" xfId="0" applyNumberFormat="1" applyFont="1" applyAlignment="1" applyProtection="1">
      <alignment horizontal="right" vertical="top"/>
      <protection locked="0"/>
    </xf>
    <xf numFmtId="4" fontId="0" fillId="0" borderId="0" xfId="0" applyNumberFormat="1" applyFont="1" applyFill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horizontal="right"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 wrapText="1"/>
      <protection locked="0"/>
    </xf>
    <xf numFmtId="4" fontId="6" fillId="0" borderId="0" xfId="0" applyNumberFormat="1" applyFont="1" applyFill="1" applyBorder="1" applyAlignment="1" applyProtection="1">
      <alignment horizontal="right" vertical="top" wrapText="1"/>
      <protection locked="0"/>
    </xf>
    <xf numFmtId="4" fontId="6" fillId="0" borderId="0" xfId="0" applyNumberFormat="1" applyFont="1" applyFill="1" applyAlignment="1" applyProtection="1">
      <alignment horizontal="right" vertical="top"/>
      <protection locked="0"/>
    </xf>
    <xf numFmtId="4" fontId="6" fillId="0" borderId="0" xfId="0" applyNumberFormat="1" applyFont="1" applyFill="1" applyAlignment="1" applyProtection="1">
      <alignment vertical="top"/>
      <protection locked="0"/>
    </xf>
    <xf numFmtId="4" fontId="1" fillId="0" borderId="0" xfId="0" applyNumberFormat="1" applyFont="1" applyAlignment="1" applyProtection="1">
      <alignment horizontal="right" vertical="top"/>
      <protection locked="0"/>
    </xf>
    <xf numFmtId="4" fontId="6" fillId="0" borderId="0" xfId="0" applyNumberFormat="1" applyFont="1" applyFill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4" fontId="1" fillId="0" borderId="0" xfId="0" applyNumberFormat="1" applyFont="1" applyFill="1" applyAlignment="1" applyProtection="1">
      <alignment vertical="top"/>
      <protection locked="0"/>
    </xf>
    <xf numFmtId="4" fontId="1" fillId="0" borderId="0" xfId="0" applyNumberFormat="1" applyFont="1" applyBorder="1" applyAlignment="1" applyProtection="1">
      <alignment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4" fontId="8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 applyProtection="1">
      <alignment horizontal="right" vertical="top"/>
      <protection locked="0"/>
    </xf>
    <xf numFmtId="4" fontId="0" fillId="0" borderId="0" xfId="0" applyNumberFormat="1" applyFont="1" applyFill="1" applyAlignment="1" applyProtection="1">
      <alignment horizontal="right" vertical="top" wrapText="1"/>
      <protection locked="0"/>
    </xf>
    <xf numFmtId="4" fontId="0" fillId="0" borderId="0" xfId="0" applyNumberFormat="1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horizontal="right" vertical="top" wrapText="1"/>
      <protection locked="0"/>
    </xf>
    <xf numFmtId="4" fontId="1" fillId="0" borderId="0" xfId="0" applyNumberFormat="1" applyFont="1" applyFill="1" applyAlignment="1" applyProtection="1">
      <alignment horizontal="right"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 horizontal="center" vertical="top"/>
      <protection locked="0"/>
    </xf>
    <xf numFmtId="4" fontId="9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center" vertical="top" wrapText="1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2" fontId="0" fillId="0" borderId="6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1" fillId="0" borderId="0" xfId="0" applyNumberFormat="1" applyFont="1" applyFill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4" fontId="2" fillId="0" borderId="0" xfId="0" applyNumberFormat="1" applyFont="1" applyFill="1" applyAlignment="1" applyProtection="1">
      <alignment vertical="top"/>
      <protection locked="0"/>
    </xf>
    <xf numFmtId="4" fontId="9" fillId="0" borderId="0" xfId="0" applyNumberFormat="1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4" fontId="3" fillId="0" borderId="0" xfId="0" applyNumberFormat="1" applyFont="1" applyFill="1" applyAlignment="1" applyProtection="1">
      <alignment vertical="top"/>
      <protection locked="0"/>
    </xf>
    <xf numFmtId="4" fontId="6" fillId="0" borderId="0" xfId="0" applyNumberFormat="1" applyFont="1" applyFill="1" applyAlignment="1" applyProtection="1">
      <alignment horizontal="right" vertical="top"/>
      <protection locked="0"/>
    </xf>
    <xf numFmtId="4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right" vertical="top" wrapText="1"/>
      <protection locked="0"/>
    </xf>
    <xf numFmtId="3" fontId="0" fillId="0" borderId="0" xfId="0" applyNumberFormat="1" applyFont="1" applyBorder="1" applyAlignment="1" applyProtection="1">
      <alignment horizontal="right" vertical="top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4" fontId="1" fillId="0" borderId="0" xfId="0" applyNumberFormat="1" applyFont="1" applyFill="1" applyAlignment="1" applyProtection="1">
      <alignment/>
      <protection locked="0"/>
    </xf>
    <xf numFmtId="182" fontId="1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82" fontId="0" fillId="0" borderId="5" xfId="0" applyNumberFormat="1" applyFont="1" applyBorder="1" applyAlignment="1" applyProtection="1">
      <alignment horizontal="center" vertical="top"/>
      <protection locked="0"/>
    </xf>
    <xf numFmtId="182" fontId="0" fillId="0" borderId="7" xfId="0" applyNumberFormat="1" applyFont="1" applyBorder="1" applyAlignment="1" applyProtection="1">
      <alignment horizontal="center" vertical="top"/>
      <protection locked="0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4" fontId="0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center" vertical="top" wrapText="1"/>
      <protection locked="0"/>
    </xf>
    <xf numFmtId="4" fontId="0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1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65"/>
  <sheetViews>
    <sheetView tabSelected="1" zoomScaleSheetLayoutView="75" workbookViewId="0" topLeftCell="A1">
      <pane ySplit="11" topLeftCell="BM313" activePane="bottomLeft" state="frozen"/>
      <selection pane="topLeft" activeCell="A1" sqref="A1"/>
      <selection pane="bottomLeft" activeCell="G315" sqref="G315"/>
    </sheetView>
  </sheetViews>
  <sheetFormatPr defaultColWidth="9.140625" defaultRowHeight="12.75"/>
  <cols>
    <col min="1" max="1" width="5.28125" style="6" customWidth="1"/>
    <col min="2" max="2" width="38.421875" style="7" customWidth="1"/>
    <col min="3" max="3" width="15.7109375" style="30" customWidth="1"/>
    <col min="4" max="4" width="13.00390625" style="41" customWidth="1"/>
    <col min="5" max="5" width="17.00390625" style="30" customWidth="1"/>
    <col min="6" max="6" width="10.7109375" style="30" customWidth="1"/>
    <col min="7" max="7" width="13.28125" style="30" customWidth="1"/>
    <col min="8" max="8" width="12.140625" style="24" customWidth="1"/>
    <col min="9" max="9" width="12.7109375" style="18" customWidth="1"/>
    <col min="10" max="10" width="9.140625" style="19" customWidth="1"/>
    <col min="11" max="12" width="10.140625" style="19" bestFit="1" customWidth="1"/>
    <col min="13" max="103" width="9.140625" style="19" customWidth="1"/>
    <col min="104" max="16384" width="9.140625" style="20" customWidth="1"/>
  </cols>
  <sheetData>
    <row r="1" spans="2:9" ht="15" customHeight="1">
      <c r="B1" s="23" t="s">
        <v>71</v>
      </c>
      <c r="F1" s="175" t="s">
        <v>199</v>
      </c>
      <c r="G1" s="175"/>
      <c r="H1" s="175"/>
      <c r="I1" s="175"/>
    </row>
    <row r="2" spans="2:9" ht="15" customHeight="1">
      <c r="B2" s="23"/>
      <c r="G2" s="41"/>
      <c r="H2" s="25"/>
      <c r="I2" s="65"/>
    </row>
    <row r="3" spans="2:9" ht="12.75">
      <c r="B3" s="23"/>
      <c r="D3" s="176" t="s">
        <v>51</v>
      </c>
      <c r="E3" s="176"/>
      <c r="G3" s="41"/>
      <c r="H3" s="25"/>
      <c r="I3" s="65"/>
    </row>
    <row r="4" spans="2:8" ht="12.75">
      <c r="B4" s="182" t="s">
        <v>203</v>
      </c>
      <c r="C4" s="182"/>
      <c r="D4" s="182"/>
      <c r="E4" s="182"/>
      <c r="F4" s="182"/>
      <c r="G4" s="182"/>
      <c r="H4" s="182"/>
    </row>
    <row r="5" spans="3:5" ht="12.75">
      <c r="C5" s="68"/>
      <c r="D5" s="69"/>
      <c r="E5" s="68"/>
    </row>
    <row r="6" ht="12.75">
      <c r="I6" s="150" t="s">
        <v>227</v>
      </c>
    </row>
    <row r="7" spans="1:9" ht="12.75" customHeight="1">
      <c r="A7" s="26" t="s">
        <v>106</v>
      </c>
      <c r="B7" s="27" t="s">
        <v>99</v>
      </c>
      <c r="C7" s="49" t="s">
        <v>101</v>
      </c>
      <c r="D7" s="42" t="s">
        <v>102</v>
      </c>
      <c r="E7" s="56" t="s">
        <v>103</v>
      </c>
      <c r="F7" s="177"/>
      <c r="G7" s="178"/>
      <c r="H7" s="179" t="s">
        <v>88</v>
      </c>
      <c r="I7" s="179" t="s">
        <v>200</v>
      </c>
    </row>
    <row r="8" spans="1:104" ht="39.75" customHeight="1">
      <c r="A8" s="28" t="s">
        <v>107</v>
      </c>
      <c r="B8" s="29" t="s">
        <v>100</v>
      </c>
      <c r="C8" s="50" t="s">
        <v>201</v>
      </c>
      <c r="D8" s="43" t="s">
        <v>202</v>
      </c>
      <c r="E8" s="57">
        <v>2009</v>
      </c>
      <c r="F8" s="183" t="s">
        <v>104</v>
      </c>
      <c r="G8" s="184"/>
      <c r="H8" s="180"/>
      <c r="I8" s="180"/>
      <c r="CZ8" s="19"/>
    </row>
    <row r="9" spans="1:104" ht="13.5" customHeight="1">
      <c r="A9" s="12"/>
      <c r="B9" s="13"/>
      <c r="C9" s="51"/>
      <c r="D9" s="44"/>
      <c r="E9" s="44"/>
      <c r="F9" s="58" t="s">
        <v>231</v>
      </c>
      <c r="G9" s="62" t="s">
        <v>87</v>
      </c>
      <c r="H9" s="31"/>
      <c r="I9" s="66"/>
      <c r="CZ9" s="19"/>
    </row>
    <row r="10" spans="1:104" ht="14.25" customHeight="1">
      <c r="A10" s="6">
        <v>0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/>
      <c r="CZ10" s="19"/>
    </row>
    <row r="11" spans="2:104" ht="14.25" customHeight="1">
      <c r="B11" s="64" t="s">
        <v>105</v>
      </c>
      <c r="C11" s="109">
        <f aca="true" t="shared" si="0" ref="C11:I11">C13+C21+C24+C106+C119+C153+C163+C175+C202+C207+C250+C256+C281+C308+C360</f>
        <v>1912269.79</v>
      </c>
      <c r="D11" s="109">
        <f t="shared" si="0"/>
        <v>265689</v>
      </c>
      <c r="E11" s="109">
        <f t="shared" si="0"/>
        <v>1646580.79</v>
      </c>
      <c r="F11" s="109">
        <f t="shared" si="0"/>
        <v>10754</v>
      </c>
      <c r="G11" s="109">
        <f t="shared" si="0"/>
        <v>87318</v>
      </c>
      <c r="H11" s="109">
        <f t="shared" si="0"/>
        <v>2120</v>
      </c>
      <c r="I11" s="109">
        <f t="shared" si="0"/>
        <v>100192</v>
      </c>
      <c r="CZ11" s="19"/>
    </row>
    <row r="12" spans="1:104" ht="13.5" customHeight="1">
      <c r="A12" s="2"/>
      <c r="B12" s="1"/>
      <c r="C12" s="46"/>
      <c r="D12" s="45"/>
      <c r="E12" s="46"/>
      <c r="F12" s="46"/>
      <c r="G12" s="46"/>
      <c r="H12" s="118"/>
      <c r="CZ12" s="19"/>
    </row>
    <row r="13" spans="1:106" s="22" customFormat="1" ht="12.75">
      <c r="A13" s="3"/>
      <c r="B13" s="1" t="s">
        <v>113</v>
      </c>
      <c r="C13" s="109">
        <f aca="true" t="shared" si="1" ref="C13:I13">C14+C19</f>
        <v>5011</v>
      </c>
      <c r="D13" s="109">
        <f t="shared" si="1"/>
        <v>250</v>
      </c>
      <c r="E13" s="109">
        <f t="shared" si="1"/>
        <v>4761</v>
      </c>
      <c r="F13" s="109">
        <f t="shared" si="1"/>
        <v>30</v>
      </c>
      <c r="G13" s="109">
        <f t="shared" si="1"/>
        <v>1861</v>
      </c>
      <c r="H13" s="109">
        <f t="shared" si="1"/>
        <v>0</v>
      </c>
      <c r="I13" s="109">
        <f t="shared" si="1"/>
        <v>1891</v>
      </c>
      <c r="J13" s="21"/>
      <c r="K13" s="149"/>
      <c r="L13" s="14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ht="13.5" customHeight="1">
      <c r="A14" s="2" t="s">
        <v>108</v>
      </c>
      <c r="B14" s="2" t="s">
        <v>109</v>
      </c>
      <c r="C14" s="110">
        <f aca="true" t="shared" si="2" ref="C14:I14">C15+C16+C17</f>
        <v>4177</v>
      </c>
      <c r="D14" s="110">
        <f t="shared" si="2"/>
        <v>250</v>
      </c>
      <c r="E14" s="110">
        <f t="shared" si="2"/>
        <v>3927</v>
      </c>
      <c r="F14" s="110">
        <f t="shared" si="2"/>
        <v>30</v>
      </c>
      <c r="G14" s="110">
        <f t="shared" si="2"/>
        <v>1027</v>
      </c>
      <c r="H14" s="110">
        <f t="shared" si="2"/>
        <v>0</v>
      </c>
      <c r="I14" s="110">
        <f t="shared" si="2"/>
        <v>1057</v>
      </c>
      <c r="CZ14" s="19"/>
      <c r="DA14" s="19"/>
      <c r="DB14" s="19"/>
    </row>
    <row r="15" spans="1:106" ht="41.25" customHeight="1">
      <c r="A15" s="6">
        <v>1</v>
      </c>
      <c r="B15" s="7" t="s">
        <v>185</v>
      </c>
      <c r="C15" s="46">
        <f>D15+E15</f>
        <v>38</v>
      </c>
      <c r="D15" s="45">
        <v>38</v>
      </c>
      <c r="E15" s="46"/>
      <c r="F15" s="46"/>
      <c r="G15" s="46"/>
      <c r="H15" s="118"/>
      <c r="I15" s="118">
        <f>F15+G15</f>
        <v>0</v>
      </c>
      <c r="K15" s="172"/>
      <c r="CZ15" s="19"/>
      <c r="DA15" s="19"/>
      <c r="DB15" s="19"/>
    </row>
    <row r="16" spans="1:104" s="77" customFormat="1" ht="38.25" customHeight="1">
      <c r="A16" s="76">
        <v>2</v>
      </c>
      <c r="B16" s="79" t="s">
        <v>173</v>
      </c>
      <c r="C16" s="118">
        <f>D16+E16</f>
        <v>269</v>
      </c>
      <c r="D16" s="134">
        <v>212</v>
      </c>
      <c r="E16" s="118">
        <v>57</v>
      </c>
      <c r="F16" s="122">
        <v>7</v>
      </c>
      <c r="G16" s="118">
        <v>50</v>
      </c>
      <c r="H16" s="118"/>
      <c r="I16" s="118">
        <f>F16+G16</f>
        <v>57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</row>
    <row r="17" spans="1:104" s="77" customFormat="1" ht="31.5" customHeight="1">
      <c r="A17" s="76">
        <v>3</v>
      </c>
      <c r="B17" s="79" t="s">
        <v>16</v>
      </c>
      <c r="C17" s="118">
        <f>D17+E17</f>
        <v>3870</v>
      </c>
      <c r="D17" s="134"/>
      <c r="E17" s="118">
        <v>3870</v>
      </c>
      <c r="F17" s="122">
        <v>23</v>
      </c>
      <c r="G17" s="118">
        <v>977</v>
      </c>
      <c r="H17" s="118"/>
      <c r="I17" s="118">
        <f>F17+G17</f>
        <v>1000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</row>
    <row r="18" spans="1:104" s="77" customFormat="1" ht="15.75" customHeight="1">
      <c r="A18" s="72"/>
      <c r="B18" s="71"/>
      <c r="C18" s="118"/>
      <c r="D18" s="134"/>
      <c r="E18" s="118"/>
      <c r="F18" s="118"/>
      <c r="G18" s="118"/>
      <c r="H18" s="118"/>
      <c r="I18" s="11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</row>
    <row r="19" spans="1:104" s="74" customFormat="1" ht="13.5" customHeight="1">
      <c r="A19" s="72" t="s">
        <v>112</v>
      </c>
      <c r="B19" s="71" t="s">
        <v>50</v>
      </c>
      <c r="C19" s="108">
        <v>834</v>
      </c>
      <c r="D19" s="108"/>
      <c r="E19" s="108">
        <v>834</v>
      </c>
      <c r="F19" s="108"/>
      <c r="G19" s="108">
        <v>834</v>
      </c>
      <c r="H19" s="118"/>
      <c r="I19" s="108">
        <v>834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</row>
    <row r="20" spans="1:104" ht="13.5" customHeight="1">
      <c r="A20" s="2"/>
      <c r="B20" s="5"/>
      <c r="C20" s="92"/>
      <c r="D20" s="93"/>
      <c r="E20" s="92"/>
      <c r="F20" s="93"/>
      <c r="G20" s="92"/>
      <c r="H20" s="118"/>
      <c r="I20" s="92"/>
      <c r="CZ20" s="19"/>
    </row>
    <row r="21" spans="1:104" s="33" customFormat="1" ht="20.25" customHeight="1">
      <c r="A21" s="3"/>
      <c r="B21" s="1" t="s">
        <v>114</v>
      </c>
      <c r="C21" s="111">
        <f>C22</f>
        <v>32</v>
      </c>
      <c r="D21" s="111"/>
      <c r="E21" s="111">
        <f>E22</f>
        <v>32</v>
      </c>
      <c r="F21" s="111"/>
      <c r="G21" s="111">
        <f>G22</f>
        <v>32</v>
      </c>
      <c r="H21" s="118"/>
      <c r="I21" s="111">
        <f>I22</f>
        <v>32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</row>
    <row r="22" spans="1:104" s="33" customFormat="1" ht="16.5" customHeight="1">
      <c r="A22" s="2" t="s">
        <v>112</v>
      </c>
      <c r="B22" s="5" t="s">
        <v>50</v>
      </c>
      <c r="C22" s="112">
        <v>32</v>
      </c>
      <c r="D22" s="108"/>
      <c r="E22" s="112">
        <v>32</v>
      </c>
      <c r="F22" s="113"/>
      <c r="G22" s="112">
        <v>32</v>
      </c>
      <c r="H22" s="118"/>
      <c r="I22" s="112">
        <v>32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</row>
    <row r="23" spans="1:104" s="33" customFormat="1" ht="15.75" customHeight="1">
      <c r="A23" s="2"/>
      <c r="B23" s="5"/>
      <c r="C23" s="112"/>
      <c r="D23" s="113"/>
      <c r="E23" s="112"/>
      <c r="F23" s="113"/>
      <c r="G23" s="112"/>
      <c r="H23" s="118"/>
      <c r="I23" s="11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</row>
    <row r="24" spans="2:105" ht="12.75">
      <c r="B24" s="1" t="s">
        <v>115</v>
      </c>
      <c r="C24" s="116">
        <f aca="true" t="shared" si="3" ref="C24:I24">C25+C84+C104</f>
        <v>72714</v>
      </c>
      <c r="D24" s="116">
        <f t="shared" si="3"/>
        <v>16469</v>
      </c>
      <c r="E24" s="116">
        <f t="shared" si="3"/>
        <v>56245</v>
      </c>
      <c r="F24" s="116">
        <f t="shared" si="3"/>
        <v>668</v>
      </c>
      <c r="G24" s="116">
        <f t="shared" si="3"/>
        <v>3769</v>
      </c>
      <c r="H24" s="116">
        <f t="shared" si="3"/>
        <v>1070</v>
      </c>
      <c r="I24" s="116">
        <f t="shared" si="3"/>
        <v>5507</v>
      </c>
      <c r="CZ24" s="19"/>
      <c r="DA24" s="19"/>
    </row>
    <row r="25" spans="1:105" ht="12.75">
      <c r="A25" s="72" t="s">
        <v>108</v>
      </c>
      <c r="B25" s="5" t="s">
        <v>57</v>
      </c>
      <c r="C25" s="116">
        <f aca="true" t="shared" si="4" ref="C25:I25">C26+C28+C30+C32+C34+C37+C39+C41+C43+C45+C48+C50+C53+C55+C57+C59+C61+C63+C65+C68+C75+C78+C81</f>
        <v>40499</v>
      </c>
      <c r="D25" s="116">
        <f t="shared" si="4"/>
        <v>16469</v>
      </c>
      <c r="E25" s="116">
        <f t="shared" si="4"/>
        <v>24030</v>
      </c>
      <c r="F25" s="116">
        <f t="shared" si="4"/>
        <v>668</v>
      </c>
      <c r="G25" s="116">
        <f t="shared" si="4"/>
        <v>1125</v>
      </c>
      <c r="H25" s="116">
        <f t="shared" si="4"/>
        <v>760</v>
      </c>
      <c r="I25" s="116">
        <f t="shared" si="4"/>
        <v>2553</v>
      </c>
      <c r="K25" s="172"/>
      <c r="CZ25" s="19"/>
      <c r="DA25" s="19"/>
    </row>
    <row r="26" spans="1:105" s="61" customFormat="1" ht="18.75" customHeight="1">
      <c r="A26" s="59">
        <v>1</v>
      </c>
      <c r="B26" s="5" t="s">
        <v>153</v>
      </c>
      <c r="C26" s="116">
        <f aca="true" t="shared" si="5" ref="C26:I26">C27</f>
        <v>1174</v>
      </c>
      <c r="D26" s="116">
        <f t="shared" si="5"/>
        <v>1157</v>
      </c>
      <c r="E26" s="116">
        <f t="shared" si="5"/>
        <v>17</v>
      </c>
      <c r="F26" s="116">
        <f t="shared" si="5"/>
        <v>11</v>
      </c>
      <c r="G26" s="116">
        <f t="shared" si="5"/>
        <v>6</v>
      </c>
      <c r="H26" s="116">
        <f t="shared" si="5"/>
        <v>0</v>
      </c>
      <c r="I26" s="116">
        <f t="shared" si="5"/>
        <v>17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</row>
    <row r="27" spans="1:105" s="40" customFormat="1" ht="28.5" customHeight="1">
      <c r="A27" s="37"/>
      <c r="B27" s="38" t="s">
        <v>274</v>
      </c>
      <c r="C27" s="46">
        <f>D27+E27</f>
        <v>1174</v>
      </c>
      <c r="D27" s="46">
        <v>1157</v>
      </c>
      <c r="E27" s="46">
        <v>17</v>
      </c>
      <c r="F27" s="46">
        <v>11</v>
      </c>
      <c r="G27" s="46">
        <v>6</v>
      </c>
      <c r="H27" s="118"/>
      <c r="I27" s="46">
        <v>17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</row>
    <row r="28" spans="1:101" s="40" customFormat="1" ht="20.25" customHeight="1">
      <c r="A28" s="87">
        <v>2</v>
      </c>
      <c r="B28" s="5" t="s">
        <v>261</v>
      </c>
      <c r="C28" s="116">
        <f aca="true" t="shared" si="6" ref="C28:I28">C29</f>
        <v>1142</v>
      </c>
      <c r="D28" s="116">
        <f t="shared" si="6"/>
        <v>736</v>
      </c>
      <c r="E28" s="116">
        <f t="shared" si="6"/>
        <v>406</v>
      </c>
      <c r="F28" s="116">
        <f t="shared" si="6"/>
        <v>0</v>
      </c>
      <c r="G28" s="116">
        <f t="shared" si="6"/>
        <v>0</v>
      </c>
      <c r="H28" s="116">
        <f t="shared" si="6"/>
        <v>0</v>
      </c>
      <c r="I28" s="116">
        <f t="shared" si="6"/>
        <v>0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</row>
    <row r="29" spans="1:101" s="40" customFormat="1" ht="28.5" customHeight="1">
      <c r="A29" s="37"/>
      <c r="B29" s="38" t="s">
        <v>275</v>
      </c>
      <c r="C29" s="46">
        <f>D29+E29</f>
        <v>1142</v>
      </c>
      <c r="D29" s="46">
        <v>736</v>
      </c>
      <c r="E29" s="46">
        <v>406</v>
      </c>
      <c r="F29" s="46"/>
      <c r="G29" s="46"/>
      <c r="H29" s="118"/>
      <c r="I29" s="46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</row>
    <row r="30" spans="1:105" s="90" customFormat="1" ht="12.75" customHeight="1">
      <c r="A30" s="87">
        <v>3</v>
      </c>
      <c r="B30" s="88" t="s">
        <v>154</v>
      </c>
      <c r="C30" s="116">
        <f aca="true" t="shared" si="7" ref="C30:I30">C31</f>
        <v>3436</v>
      </c>
      <c r="D30" s="116">
        <f t="shared" si="7"/>
        <v>2776</v>
      </c>
      <c r="E30" s="116">
        <f t="shared" si="7"/>
        <v>660</v>
      </c>
      <c r="F30" s="116">
        <f t="shared" si="7"/>
        <v>455</v>
      </c>
      <c r="G30" s="116">
        <f t="shared" si="7"/>
        <v>205</v>
      </c>
      <c r="H30" s="116">
        <f t="shared" si="7"/>
        <v>0</v>
      </c>
      <c r="I30" s="116">
        <f t="shared" si="7"/>
        <v>660</v>
      </c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</row>
    <row r="31" spans="1:105" s="100" customFormat="1" ht="15" customHeight="1">
      <c r="A31" s="105"/>
      <c r="B31" s="106" t="s">
        <v>82</v>
      </c>
      <c r="C31" s="118">
        <f>D31+E31</f>
        <v>3436</v>
      </c>
      <c r="D31" s="118">
        <v>2776</v>
      </c>
      <c r="E31" s="118">
        <v>660</v>
      </c>
      <c r="F31" s="118">
        <v>455</v>
      </c>
      <c r="G31" s="118">
        <v>205</v>
      </c>
      <c r="H31" s="118"/>
      <c r="I31" s="118">
        <f>F31+G31</f>
        <v>660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</row>
    <row r="32" spans="1:105" s="90" customFormat="1" ht="18.75" customHeight="1">
      <c r="A32" s="87">
        <v>4</v>
      </c>
      <c r="B32" s="88" t="s">
        <v>186</v>
      </c>
      <c r="C32" s="116">
        <f aca="true" t="shared" si="8" ref="C32:I32">C33</f>
        <v>581</v>
      </c>
      <c r="D32" s="116">
        <f t="shared" si="8"/>
        <v>507</v>
      </c>
      <c r="E32" s="116">
        <f t="shared" si="8"/>
        <v>74</v>
      </c>
      <c r="F32" s="116">
        <f t="shared" si="8"/>
        <v>74</v>
      </c>
      <c r="G32" s="116">
        <f t="shared" si="8"/>
        <v>0</v>
      </c>
      <c r="H32" s="116">
        <f t="shared" si="8"/>
        <v>0</v>
      </c>
      <c r="I32" s="116">
        <f t="shared" si="8"/>
        <v>74</v>
      </c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</row>
    <row r="33" spans="1:105" s="100" customFormat="1" ht="12.75" customHeight="1">
      <c r="A33" s="2"/>
      <c r="B33" s="79" t="s">
        <v>211</v>
      </c>
      <c r="C33" s="118">
        <f>D33+E33</f>
        <v>581</v>
      </c>
      <c r="D33" s="118">
        <v>507</v>
      </c>
      <c r="E33" s="118">
        <v>74</v>
      </c>
      <c r="F33" s="118">
        <v>74</v>
      </c>
      <c r="G33" s="118"/>
      <c r="H33" s="118"/>
      <c r="I33" s="118">
        <v>74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</row>
    <row r="34" spans="1:101" s="61" customFormat="1" ht="15.75" customHeight="1">
      <c r="A34" s="59">
        <v>5</v>
      </c>
      <c r="B34" s="5" t="s">
        <v>262</v>
      </c>
      <c r="C34" s="116">
        <f aca="true" t="shared" si="9" ref="C34:I34">C35+C36</f>
        <v>863</v>
      </c>
      <c r="D34" s="116">
        <f t="shared" si="9"/>
        <v>782</v>
      </c>
      <c r="E34" s="116">
        <f t="shared" si="9"/>
        <v>81</v>
      </c>
      <c r="F34" s="116">
        <f t="shared" si="9"/>
        <v>0</v>
      </c>
      <c r="G34" s="116">
        <f t="shared" si="9"/>
        <v>20</v>
      </c>
      <c r="H34" s="116">
        <f t="shared" si="9"/>
        <v>0</v>
      </c>
      <c r="I34" s="116">
        <f t="shared" si="9"/>
        <v>20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</row>
    <row r="35" spans="1:101" s="40" customFormat="1" ht="28.5" customHeight="1">
      <c r="A35" s="59"/>
      <c r="B35" s="38" t="s">
        <v>276</v>
      </c>
      <c r="C35" s="46">
        <f>D35+E35</f>
        <v>553</v>
      </c>
      <c r="D35" s="46">
        <v>492</v>
      </c>
      <c r="E35" s="46">
        <v>61</v>
      </c>
      <c r="F35" s="46"/>
      <c r="G35" s="46"/>
      <c r="H35" s="118"/>
      <c r="I35" s="46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</row>
    <row r="36" spans="1:101" s="40" customFormat="1" ht="28.5" customHeight="1">
      <c r="A36" s="59"/>
      <c r="B36" s="38" t="s">
        <v>279</v>
      </c>
      <c r="C36" s="46">
        <f>D36+E36</f>
        <v>310</v>
      </c>
      <c r="D36" s="46">
        <v>290</v>
      </c>
      <c r="E36" s="46">
        <v>20</v>
      </c>
      <c r="F36" s="46"/>
      <c r="G36" s="46">
        <v>20</v>
      </c>
      <c r="H36" s="118"/>
      <c r="I36" s="46">
        <v>20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</row>
    <row r="37" spans="1:101" s="8" customFormat="1" ht="17.25" customHeight="1">
      <c r="A37" s="2">
        <v>6</v>
      </c>
      <c r="B37" s="5" t="s">
        <v>263</v>
      </c>
      <c r="C37" s="144">
        <f aca="true" t="shared" si="10" ref="C37:I37">C38</f>
        <v>1370</v>
      </c>
      <c r="D37" s="144">
        <f t="shared" si="10"/>
        <v>1102</v>
      </c>
      <c r="E37" s="144">
        <f t="shared" si="10"/>
        <v>268</v>
      </c>
      <c r="F37" s="144">
        <f t="shared" si="10"/>
        <v>8</v>
      </c>
      <c r="G37" s="144">
        <f t="shared" si="10"/>
        <v>260</v>
      </c>
      <c r="H37" s="144">
        <f t="shared" si="10"/>
        <v>0</v>
      </c>
      <c r="I37" s="144">
        <f t="shared" si="10"/>
        <v>268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</row>
    <row r="38" spans="2:103" ht="27" customHeight="1">
      <c r="B38" s="7" t="s">
        <v>257</v>
      </c>
      <c r="C38" s="46">
        <f>D38+E38</f>
        <v>1370</v>
      </c>
      <c r="D38" s="117">
        <v>1102</v>
      </c>
      <c r="E38" s="46">
        <v>268</v>
      </c>
      <c r="F38" s="46">
        <v>8</v>
      </c>
      <c r="G38" s="46">
        <v>260</v>
      </c>
      <c r="H38" s="118"/>
      <c r="I38" s="46">
        <f>F38+G38</f>
        <v>268</v>
      </c>
      <c r="CX38" s="20"/>
      <c r="CY38" s="20"/>
    </row>
    <row r="39" spans="1:103" ht="16.5" customHeight="1">
      <c r="A39" s="2">
        <v>7</v>
      </c>
      <c r="B39" s="71" t="s">
        <v>264</v>
      </c>
      <c r="C39" s="145">
        <f aca="true" t="shared" si="11" ref="C39:I39">C40</f>
        <v>1210</v>
      </c>
      <c r="D39" s="145">
        <f t="shared" si="11"/>
        <v>1195</v>
      </c>
      <c r="E39" s="145">
        <f t="shared" si="11"/>
        <v>15</v>
      </c>
      <c r="F39" s="145">
        <f t="shared" si="11"/>
        <v>0</v>
      </c>
      <c r="G39" s="145">
        <f t="shared" si="11"/>
        <v>15</v>
      </c>
      <c r="H39" s="145">
        <f t="shared" si="11"/>
        <v>0</v>
      </c>
      <c r="I39" s="145">
        <f t="shared" si="11"/>
        <v>15</v>
      </c>
      <c r="CX39" s="20"/>
      <c r="CY39" s="20"/>
    </row>
    <row r="40" spans="1:103" ht="24.75" customHeight="1">
      <c r="A40" s="2"/>
      <c r="B40" s="79" t="s">
        <v>280</v>
      </c>
      <c r="C40" s="134">
        <f>D40+E40</f>
        <v>1210</v>
      </c>
      <c r="D40" s="134">
        <v>1195</v>
      </c>
      <c r="E40" s="134">
        <v>15</v>
      </c>
      <c r="F40" s="118"/>
      <c r="G40" s="118">
        <v>15</v>
      </c>
      <c r="H40" s="118"/>
      <c r="I40" s="118">
        <v>15</v>
      </c>
      <c r="CX40" s="20"/>
      <c r="CY40" s="20"/>
    </row>
    <row r="41" spans="1:103" ht="17.25" customHeight="1">
      <c r="A41" s="2">
        <v>8</v>
      </c>
      <c r="B41" s="71" t="s">
        <v>244</v>
      </c>
      <c r="C41" s="127">
        <f aca="true" t="shared" si="12" ref="C41:I41">C42</f>
        <v>861</v>
      </c>
      <c r="D41" s="127">
        <f t="shared" si="12"/>
        <v>284</v>
      </c>
      <c r="E41" s="127">
        <f t="shared" si="12"/>
        <v>577</v>
      </c>
      <c r="F41" s="127">
        <f t="shared" si="12"/>
        <v>0</v>
      </c>
      <c r="G41" s="127">
        <f t="shared" si="12"/>
        <v>150</v>
      </c>
      <c r="H41" s="127">
        <f t="shared" si="12"/>
        <v>0</v>
      </c>
      <c r="I41" s="127">
        <f t="shared" si="12"/>
        <v>150</v>
      </c>
      <c r="CX41" s="20"/>
      <c r="CY41" s="20"/>
    </row>
    <row r="42" spans="1:103" ht="24.75" customHeight="1">
      <c r="A42" s="2"/>
      <c r="B42" s="79" t="s">
        <v>300</v>
      </c>
      <c r="C42" s="134">
        <f>D42+E42</f>
        <v>861</v>
      </c>
      <c r="D42" s="134">
        <v>284</v>
      </c>
      <c r="E42" s="134">
        <v>577</v>
      </c>
      <c r="F42" s="134"/>
      <c r="G42" s="134">
        <v>150</v>
      </c>
      <c r="H42" s="118"/>
      <c r="I42" s="134">
        <v>150</v>
      </c>
      <c r="CX42" s="20"/>
      <c r="CY42" s="20"/>
    </row>
    <row r="43" spans="1:101" s="74" customFormat="1" ht="12.75" customHeight="1">
      <c r="A43" s="72">
        <v>9</v>
      </c>
      <c r="B43" s="71" t="s">
        <v>265</v>
      </c>
      <c r="C43" s="127">
        <f aca="true" t="shared" si="13" ref="C43:I43">C44</f>
        <v>2395</v>
      </c>
      <c r="D43" s="127">
        <f t="shared" si="13"/>
        <v>2391</v>
      </c>
      <c r="E43" s="127">
        <f t="shared" si="13"/>
        <v>4</v>
      </c>
      <c r="F43" s="127">
        <f t="shared" si="13"/>
        <v>4</v>
      </c>
      <c r="G43" s="127">
        <f t="shared" si="13"/>
        <v>0</v>
      </c>
      <c r="H43" s="127">
        <f t="shared" si="13"/>
        <v>0</v>
      </c>
      <c r="I43" s="127">
        <f t="shared" si="13"/>
        <v>4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</row>
    <row r="44" spans="1:103" ht="26.25" customHeight="1">
      <c r="A44" s="2"/>
      <c r="B44" s="79" t="s">
        <v>255</v>
      </c>
      <c r="C44" s="134">
        <f>D44+E44</f>
        <v>2395</v>
      </c>
      <c r="D44" s="134">
        <v>2391</v>
      </c>
      <c r="E44" s="134">
        <v>4</v>
      </c>
      <c r="F44" s="134">
        <v>4</v>
      </c>
      <c r="G44" s="134"/>
      <c r="H44" s="118"/>
      <c r="I44" s="134">
        <v>4</v>
      </c>
      <c r="CX44" s="20"/>
      <c r="CY44" s="20"/>
    </row>
    <row r="45" spans="1:101" s="74" customFormat="1" ht="18" customHeight="1">
      <c r="A45" s="72">
        <v>10</v>
      </c>
      <c r="B45" s="71" t="s">
        <v>266</v>
      </c>
      <c r="C45" s="127">
        <f aca="true" t="shared" si="14" ref="C45:I45">C46+C47</f>
        <v>2327</v>
      </c>
      <c r="D45" s="127">
        <f t="shared" si="14"/>
        <v>841</v>
      </c>
      <c r="E45" s="127">
        <f t="shared" si="14"/>
        <v>1486</v>
      </c>
      <c r="F45" s="127">
        <f t="shared" si="14"/>
        <v>0</v>
      </c>
      <c r="G45" s="127">
        <f t="shared" si="14"/>
        <v>50</v>
      </c>
      <c r="H45" s="127">
        <f t="shared" si="14"/>
        <v>0</v>
      </c>
      <c r="I45" s="127">
        <f t="shared" si="14"/>
        <v>50</v>
      </c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</row>
    <row r="46" spans="1:101" s="77" customFormat="1" ht="28.5" customHeight="1">
      <c r="A46" s="76"/>
      <c r="B46" s="79" t="s">
        <v>17</v>
      </c>
      <c r="C46" s="134">
        <f>D46+E46</f>
        <v>2018</v>
      </c>
      <c r="D46" s="134">
        <v>572</v>
      </c>
      <c r="E46" s="134">
        <v>1446</v>
      </c>
      <c r="F46" s="134"/>
      <c r="G46" s="134">
        <v>10</v>
      </c>
      <c r="H46" s="118"/>
      <c r="I46" s="134">
        <v>10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</row>
    <row r="47" spans="1:101" s="77" customFormat="1" ht="26.25" customHeight="1">
      <c r="A47" s="76"/>
      <c r="B47" s="79" t="s">
        <v>281</v>
      </c>
      <c r="C47" s="134">
        <f>D47+E47</f>
        <v>309</v>
      </c>
      <c r="D47" s="134">
        <v>269</v>
      </c>
      <c r="E47" s="134">
        <v>40</v>
      </c>
      <c r="F47" s="134"/>
      <c r="G47" s="134">
        <v>40</v>
      </c>
      <c r="H47" s="118"/>
      <c r="I47" s="134">
        <v>40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</row>
    <row r="48" spans="1:101" s="74" customFormat="1" ht="15" customHeight="1">
      <c r="A48" s="72">
        <v>11</v>
      </c>
      <c r="B48" s="71" t="s">
        <v>267</v>
      </c>
      <c r="C48" s="127">
        <f aca="true" t="shared" si="15" ref="C48:I48">C49</f>
        <v>479</v>
      </c>
      <c r="D48" s="127">
        <f t="shared" si="15"/>
        <v>330</v>
      </c>
      <c r="E48" s="127">
        <f t="shared" si="15"/>
        <v>149</v>
      </c>
      <c r="F48" s="127">
        <f t="shared" si="15"/>
        <v>0</v>
      </c>
      <c r="G48" s="127">
        <f t="shared" si="15"/>
        <v>0</v>
      </c>
      <c r="H48" s="127">
        <f t="shared" si="15"/>
        <v>0</v>
      </c>
      <c r="I48" s="127">
        <f t="shared" si="15"/>
        <v>0</v>
      </c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</row>
    <row r="49" spans="1:101" s="77" customFormat="1" ht="29.25" customHeight="1">
      <c r="A49" s="76"/>
      <c r="B49" s="79" t="s">
        <v>23</v>
      </c>
      <c r="C49" s="134">
        <f>D49+E49</f>
        <v>479</v>
      </c>
      <c r="D49" s="134">
        <v>330</v>
      </c>
      <c r="E49" s="134">
        <v>149</v>
      </c>
      <c r="F49" s="134"/>
      <c r="G49" s="134"/>
      <c r="H49" s="118"/>
      <c r="I49" s="134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</row>
    <row r="50" spans="1:101" s="74" customFormat="1" ht="14.25" customHeight="1">
      <c r="A50" s="72">
        <v>12</v>
      </c>
      <c r="B50" s="71" t="s">
        <v>268</v>
      </c>
      <c r="C50" s="127">
        <f aca="true" t="shared" si="16" ref="C50:I50">C51+C52</f>
        <v>2259</v>
      </c>
      <c r="D50" s="127">
        <f t="shared" si="16"/>
        <v>1474</v>
      </c>
      <c r="E50" s="127">
        <f t="shared" si="16"/>
        <v>785</v>
      </c>
      <c r="F50" s="127">
        <f t="shared" si="16"/>
        <v>0</v>
      </c>
      <c r="G50" s="127">
        <f t="shared" si="16"/>
        <v>40</v>
      </c>
      <c r="H50" s="127">
        <f t="shared" si="16"/>
        <v>0</v>
      </c>
      <c r="I50" s="127">
        <f t="shared" si="16"/>
        <v>40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</row>
    <row r="51" spans="1:101" s="77" customFormat="1" ht="26.25" customHeight="1">
      <c r="A51" s="76"/>
      <c r="B51" s="79" t="s">
        <v>24</v>
      </c>
      <c r="C51" s="134">
        <f>D51+E51</f>
        <v>1072</v>
      </c>
      <c r="D51" s="134">
        <v>547</v>
      </c>
      <c r="E51" s="134">
        <v>525</v>
      </c>
      <c r="F51" s="134"/>
      <c r="G51" s="134"/>
      <c r="H51" s="118"/>
      <c r="I51" s="134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</row>
    <row r="52" spans="1:101" s="77" customFormat="1" ht="27" customHeight="1">
      <c r="A52" s="76"/>
      <c r="B52" s="79" t="s">
        <v>282</v>
      </c>
      <c r="C52" s="134">
        <f>D52+E52</f>
        <v>1187</v>
      </c>
      <c r="D52" s="134">
        <v>927</v>
      </c>
      <c r="E52" s="134">
        <v>260</v>
      </c>
      <c r="F52" s="134"/>
      <c r="G52" s="134">
        <v>40</v>
      </c>
      <c r="H52" s="118"/>
      <c r="I52" s="134">
        <v>40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</row>
    <row r="53" spans="1:101" s="74" customFormat="1" ht="15.75" customHeight="1">
      <c r="A53" s="72">
        <v>13</v>
      </c>
      <c r="B53" s="71" t="s">
        <v>269</v>
      </c>
      <c r="C53" s="127">
        <f aca="true" t="shared" si="17" ref="C53:I53">C54</f>
        <v>619</v>
      </c>
      <c r="D53" s="127">
        <f t="shared" si="17"/>
        <v>528</v>
      </c>
      <c r="E53" s="127">
        <f t="shared" si="17"/>
        <v>91</v>
      </c>
      <c r="F53" s="127">
        <f t="shared" si="17"/>
        <v>0</v>
      </c>
      <c r="G53" s="127">
        <f t="shared" si="17"/>
        <v>0</v>
      </c>
      <c r="H53" s="127">
        <f t="shared" si="17"/>
        <v>0</v>
      </c>
      <c r="I53" s="127">
        <f t="shared" si="17"/>
        <v>0</v>
      </c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</row>
    <row r="54" spans="1:101" s="77" customFormat="1" ht="28.5" customHeight="1">
      <c r="A54" s="76"/>
      <c r="B54" s="79" t="s">
        <v>15</v>
      </c>
      <c r="C54" s="134">
        <f>D54+E54</f>
        <v>619</v>
      </c>
      <c r="D54" s="134">
        <v>528</v>
      </c>
      <c r="E54" s="134">
        <v>91</v>
      </c>
      <c r="F54" s="134"/>
      <c r="G54" s="134"/>
      <c r="H54" s="118"/>
      <c r="I54" s="134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</row>
    <row r="55" spans="1:105" s="90" customFormat="1" ht="13.5" customHeight="1">
      <c r="A55" s="72">
        <v>14</v>
      </c>
      <c r="B55" s="71" t="s">
        <v>270</v>
      </c>
      <c r="C55" s="116">
        <f aca="true" t="shared" si="18" ref="C55:I55">C56</f>
        <v>357</v>
      </c>
      <c r="D55" s="116">
        <f t="shared" si="18"/>
        <v>344</v>
      </c>
      <c r="E55" s="116">
        <f t="shared" si="18"/>
        <v>13</v>
      </c>
      <c r="F55" s="116">
        <f t="shared" si="18"/>
        <v>13</v>
      </c>
      <c r="G55" s="116">
        <f t="shared" si="18"/>
        <v>0</v>
      </c>
      <c r="H55" s="116">
        <f t="shared" si="18"/>
        <v>0</v>
      </c>
      <c r="I55" s="116">
        <f t="shared" si="18"/>
        <v>13</v>
      </c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</row>
    <row r="56" spans="1:105" s="100" customFormat="1" ht="26.25" customHeight="1">
      <c r="A56" s="76"/>
      <c r="B56" s="79" t="s">
        <v>285</v>
      </c>
      <c r="C56" s="118">
        <f>D56+E56</f>
        <v>357</v>
      </c>
      <c r="D56" s="118">
        <v>344</v>
      </c>
      <c r="E56" s="118">
        <v>13</v>
      </c>
      <c r="F56" s="118">
        <v>13</v>
      </c>
      <c r="G56" s="118"/>
      <c r="H56" s="118"/>
      <c r="I56" s="118">
        <v>13</v>
      </c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</row>
    <row r="57" spans="1:105" s="90" customFormat="1" ht="12.75" customHeight="1">
      <c r="A57" s="72">
        <v>15</v>
      </c>
      <c r="B57" s="71" t="s">
        <v>39</v>
      </c>
      <c r="C57" s="116">
        <f aca="true" t="shared" si="19" ref="C57:I57">C58</f>
        <v>391</v>
      </c>
      <c r="D57" s="116">
        <f t="shared" si="19"/>
        <v>139</v>
      </c>
      <c r="E57" s="116">
        <f t="shared" si="19"/>
        <v>252</v>
      </c>
      <c r="F57" s="116">
        <f t="shared" si="19"/>
        <v>0</v>
      </c>
      <c r="G57" s="116">
        <f t="shared" si="19"/>
        <v>252</v>
      </c>
      <c r="H57" s="116">
        <f t="shared" si="19"/>
        <v>0</v>
      </c>
      <c r="I57" s="116">
        <f t="shared" si="19"/>
        <v>252</v>
      </c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</row>
    <row r="58" spans="1:105" s="100" customFormat="1" ht="24.75" customHeight="1">
      <c r="A58" s="76"/>
      <c r="B58" s="79" t="s">
        <v>258</v>
      </c>
      <c r="C58" s="118">
        <v>391</v>
      </c>
      <c r="D58" s="118">
        <v>139</v>
      </c>
      <c r="E58" s="118">
        <f>C58-D58</f>
        <v>252</v>
      </c>
      <c r="F58" s="118"/>
      <c r="G58" s="118">
        <v>252</v>
      </c>
      <c r="H58" s="118"/>
      <c r="I58" s="118">
        <v>252</v>
      </c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</row>
    <row r="59" spans="1:105" s="90" customFormat="1" ht="15" customHeight="1">
      <c r="A59" s="72">
        <v>16</v>
      </c>
      <c r="B59" s="71" t="s">
        <v>155</v>
      </c>
      <c r="C59" s="116">
        <f aca="true" t="shared" si="20" ref="C59:I59">C60</f>
        <v>8317</v>
      </c>
      <c r="D59" s="116">
        <f t="shared" si="20"/>
        <v>733</v>
      </c>
      <c r="E59" s="116">
        <f t="shared" si="20"/>
        <v>7584</v>
      </c>
      <c r="F59" s="116">
        <f t="shared" si="20"/>
        <v>0</v>
      </c>
      <c r="G59" s="116">
        <f t="shared" si="20"/>
        <v>30</v>
      </c>
      <c r="H59" s="116">
        <f t="shared" si="20"/>
        <v>760</v>
      </c>
      <c r="I59" s="116">
        <f t="shared" si="20"/>
        <v>790</v>
      </c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</row>
    <row r="60" spans="1:105" s="100" customFormat="1" ht="24.75" customHeight="1">
      <c r="A60" s="72"/>
      <c r="B60" s="79" t="s">
        <v>139</v>
      </c>
      <c r="C60" s="118">
        <f>D60+E60</f>
        <v>8317</v>
      </c>
      <c r="D60" s="118">
        <v>733</v>
      </c>
      <c r="E60" s="118">
        <v>7584</v>
      </c>
      <c r="F60" s="118"/>
      <c r="G60" s="118">
        <v>30</v>
      </c>
      <c r="H60" s="118">
        <v>760</v>
      </c>
      <c r="I60" s="118">
        <f>G60+H60</f>
        <v>790</v>
      </c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</row>
    <row r="61" spans="1:105" s="100" customFormat="1" ht="15" customHeight="1">
      <c r="A61" s="72">
        <v>17</v>
      </c>
      <c r="B61" s="71" t="s">
        <v>271</v>
      </c>
      <c r="C61" s="116">
        <f aca="true" t="shared" si="21" ref="C61:I61">C62</f>
        <v>536</v>
      </c>
      <c r="D61" s="116">
        <f t="shared" si="21"/>
        <v>509</v>
      </c>
      <c r="E61" s="116">
        <f t="shared" si="21"/>
        <v>27</v>
      </c>
      <c r="F61" s="116">
        <f t="shared" si="21"/>
        <v>27</v>
      </c>
      <c r="G61" s="116">
        <f t="shared" si="21"/>
        <v>0</v>
      </c>
      <c r="H61" s="116">
        <f t="shared" si="21"/>
        <v>0</v>
      </c>
      <c r="I61" s="116">
        <f t="shared" si="21"/>
        <v>27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</row>
    <row r="62" spans="1:105" s="100" customFormat="1" ht="27" customHeight="1">
      <c r="A62" s="72"/>
      <c r="B62" s="148" t="s">
        <v>259</v>
      </c>
      <c r="C62" s="118">
        <v>536</v>
      </c>
      <c r="D62" s="118">
        <v>509</v>
      </c>
      <c r="E62" s="118">
        <f>C62-D62</f>
        <v>27</v>
      </c>
      <c r="F62" s="118">
        <v>27</v>
      </c>
      <c r="G62" s="118"/>
      <c r="H62" s="118"/>
      <c r="I62" s="118">
        <v>27</v>
      </c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</row>
    <row r="63" spans="1:105" s="90" customFormat="1" ht="19.5" customHeight="1">
      <c r="A63" s="72">
        <v>18</v>
      </c>
      <c r="B63" s="71" t="s">
        <v>32</v>
      </c>
      <c r="C63" s="116">
        <f aca="true" t="shared" si="22" ref="C63:I63">C64</f>
        <v>377</v>
      </c>
      <c r="D63" s="116">
        <f t="shared" si="22"/>
        <v>105</v>
      </c>
      <c r="E63" s="116">
        <f t="shared" si="22"/>
        <v>272</v>
      </c>
      <c r="F63" s="116">
        <f t="shared" si="22"/>
        <v>0</v>
      </c>
      <c r="G63" s="116">
        <f t="shared" si="22"/>
        <v>0</v>
      </c>
      <c r="H63" s="116">
        <f t="shared" si="22"/>
        <v>0</v>
      </c>
      <c r="I63" s="116">
        <f t="shared" si="22"/>
        <v>0</v>
      </c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</row>
    <row r="64" spans="1:105" s="100" customFormat="1" ht="27" customHeight="1">
      <c r="A64" s="76"/>
      <c r="B64" s="79" t="s">
        <v>188</v>
      </c>
      <c r="C64" s="118">
        <f>D64+E64</f>
        <v>377</v>
      </c>
      <c r="D64" s="118">
        <v>105</v>
      </c>
      <c r="E64" s="118">
        <v>272</v>
      </c>
      <c r="F64" s="118"/>
      <c r="G64" s="118"/>
      <c r="H64" s="118"/>
      <c r="I64" s="118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</row>
    <row r="65" spans="1:105" s="90" customFormat="1" ht="17.25" customHeight="1">
      <c r="A65" s="72">
        <v>19</v>
      </c>
      <c r="B65" s="71" t="s">
        <v>144</v>
      </c>
      <c r="C65" s="116">
        <f aca="true" t="shared" si="23" ref="C65:I65">C66</f>
        <v>2235</v>
      </c>
      <c r="D65" s="116">
        <f t="shared" si="23"/>
        <v>70</v>
      </c>
      <c r="E65" s="116">
        <f t="shared" si="23"/>
        <v>2165</v>
      </c>
      <c r="F65" s="116">
        <f t="shared" si="23"/>
        <v>0</v>
      </c>
      <c r="G65" s="116">
        <f t="shared" si="23"/>
        <v>95</v>
      </c>
      <c r="H65" s="116">
        <f t="shared" si="23"/>
        <v>0</v>
      </c>
      <c r="I65" s="116">
        <f t="shared" si="23"/>
        <v>95</v>
      </c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</row>
    <row r="66" spans="1:105" s="100" customFormat="1" ht="16.5" customHeight="1">
      <c r="A66" s="72"/>
      <c r="B66" s="79" t="s">
        <v>83</v>
      </c>
      <c r="C66" s="118">
        <v>2235</v>
      </c>
      <c r="D66" s="118">
        <v>70</v>
      </c>
      <c r="E66" s="118">
        <f>C66-D66</f>
        <v>2165</v>
      </c>
      <c r="F66" s="118"/>
      <c r="G66" s="118">
        <v>95</v>
      </c>
      <c r="H66" s="118"/>
      <c r="I66" s="118">
        <v>95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</row>
    <row r="67" spans="1:105" s="100" customFormat="1" ht="16.5" customHeight="1">
      <c r="A67" s="76"/>
      <c r="B67" s="79" t="s">
        <v>224</v>
      </c>
      <c r="C67" s="118"/>
      <c r="D67" s="118"/>
      <c r="E67" s="118"/>
      <c r="F67" s="118"/>
      <c r="G67" s="118"/>
      <c r="H67" s="118"/>
      <c r="I67" s="118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</row>
    <row r="68" spans="1:105" s="100" customFormat="1" ht="16.5" customHeight="1">
      <c r="A68" s="72">
        <v>20</v>
      </c>
      <c r="B68" s="71" t="s">
        <v>272</v>
      </c>
      <c r="C68" s="116">
        <f aca="true" t="shared" si="24" ref="C68:H68">C69+C71+C73</f>
        <v>3553</v>
      </c>
      <c r="D68" s="116">
        <f t="shared" si="24"/>
        <v>71</v>
      </c>
      <c r="E68" s="116">
        <f t="shared" si="24"/>
        <v>3482</v>
      </c>
      <c r="F68" s="116">
        <f t="shared" si="24"/>
        <v>21</v>
      </c>
      <c r="G68" s="116">
        <f t="shared" si="24"/>
        <v>2</v>
      </c>
      <c r="H68" s="116">
        <f t="shared" si="24"/>
        <v>0</v>
      </c>
      <c r="I68" s="116">
        <f>I69+I71+I73</f>
        <v>23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</row>
    <row r="69" spans="1:105" s="100" customFormat="1" ht="16.5" customHeight="1">
      <c r="A69" s="76"/>
      <c r="B69" s="79" t="s">
        <v>187</v>
      </c>
      <c r="C69" s="118">
        <v>57</v>
      </c>
      <c r="D69" s="118">
        <v>55</v>
      </c>
      <c r="E69" s="118">
        <f>C69-D69</f>
        <v>2</v>
      </c>
      <c r="F69" s="118"/>
      <c r="G69" s="118">
        <v>2</v>
      </c>
      <c r="H69" s="118"/>
      <c r="I69" s="118">
        <v>2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</row>
    <row r="70" spans="1:105" s="100" customFormat="1" ht="16.5" customHeight="1">
      <c r="A70" s="76"/>
      <c r="B70" s="79" t="s">
        <v>68</v>
      </c>
      <c r="C70" s="118"/>
      <c r="D70" s="118"/>
      <c r="E70" s="118"/>
      <c r="F70" s="118"/>
      <c r="G70" s="118"/>
      <c r="H70" s="118"/>
      <c r="I70" s="118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</row>
    <row r="71" spans="1:105" s="100" customFormat="1" ht="16.5" customHeight="1">
      <c r="A71" s="76"/>
      <c r="B71" s="79" t="s">
        <v>26</v>
      </c>
      <c r="C71" s="118">
        <v>1261</v>
      </c>
      <c r="D71" s="118">
        <v>16</v>
      </c>
      <c r="E71" s="118">
        <f>C71-D71</f>
        <v>1245</v>
      </c>
      <c r="F71" s="118">
        <v>16</v>
      </c>
      <c r="G71" s="118"/>
      <c r="H71" s="118"/>
      <c r="I71" s="118">
        <v>16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</row>
    <row r="72" spans="1:105" s="100" customFormat="1" ht="16.5" customHeight="1">
      <c r="A72" s="76"/>
      <c r="B72" s="79" t="s">
        <v>25</v>
      </c>
      <c r="C72" s="118"/>
      <c r="D72" s="118"/>
      <c r="E72" s="118"/>
      <c r="F72" s="118"/>
      <c r="G72" s="118"/>
      <c r="H72" s="118"/>
      <c r="I72" s="118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</row>
    <row r="73" spans="1:105" s="100" customFormat="1" ht="16.5" customHeight="1">
      <c r="A73" s="76"/>
      <c r="B73" s="79" t="s">
        <v>83</v>
      </c>
      <c r="C73" s="118">
        <v>2235</v>
      </c>
      <c r="D73" s="118"/>
      <c r="E73" s="118">
        <v>2235</v>
      </c>
      <c r="F73" s="118">
        <v>5</v>
      </c>
      <c r="G73" s="118"/>
      <c r="H73" s="118"/>
      <c r="I73" s="118">
        <v>5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</row>
    <row r="74" spans="1:105" s="100" customFormat="1" ht="16.5" customHeight="1">
      <c r="A74" s="76"/>
      <c r="B74" s="79" t="s">
        <v>224</v>
      </c>
      <c r="C74" s="118"/>
      <c r="D74" s="118"/>
      <c r="E74" s="118"/>
      <c r="F74" s="118"/>
      <c r="G74" s="118"/>
      <c r="H74" s="118"/>
      <c r="I74" s="118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</row>
    <row r="75" spans="1:105" s="90" customFormat="1" ht="16.5" customHeight="1">
      <c r="A75" s="72">
        <v>21</v>
      </c>
      <c r="B75" s="71" t="s">
        <v>152</v>
      </c>
      <c r="C75" s="116">
        <f aca="true" t="shared" si="25" ref="C75:I75">C76</f>
        <v>4132</v>
      </c>
      <c r="D75" s="116">
        <f t="shared" si="25"/>
        <v>86</v>
      </c>
      <c r="E75" s="116">
        <f t="shared" si="25"/>
        <v>4046</v>
      </c>
      <c r="F75" s="116">
        <f t="shared" si="25"/>
        <v>0</v>
      </c>
      <c r="G75" s="116">
        <f t="shared" si="25"/>
        <v>0</v>
      </c>
      <c r="H75" s="116">
        <f t="shared" si="25"/>
        <v>0</v>
      </c>
      <c r="I75" s="116">
        <f t="shared" si="25"/>
        <v>0</v>
      </c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</row>
    <row r="76" spans="1:105" s="90" customFormat="1" ht="27.75" customHeight="1">
      <c r="A76" s="72"/>
      <c r="B76" s="79" t="s">
        <v>42</v>
      </c>
      <c r="C76" s="118">
        <v>4132</v>
      </c>
      <c r="D76" s="118">
        <v>86</v>
      </c>
      <c r="E76" s="118">
        <f>C76-D76</f>
        <v>4046</v>
      </c>
      <c r="F76" s="118"/>
      <c r="G76" s="118"/>
      <c r="H76" s="118"/>
      <c r="I76" s="118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</row>
    <row r="77" spans="1:105" s="90" customFormat="1" ht="16.5" customHeight="1">
      <c r="A77" s="72"/>
      <c r="B77" s="79" t="s">
        <v>43</v>
      </c>
      <c r="C77" s="116"/>
      <c r="D77" s="116"/>
      <c r="E77" s="116"/>
      <c r="F77" s="116"/>
      <c r="G77" s="116"/>
      <c r="H77" s="118"/>
      <c r="I77" s="116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</row>
    <row r="78" spans="1:105" s="90" customFormat="1" ht="28.5" customHeight="1">
      <c r="A78" s="72">
        <v>22</v>
      </c>
      <c r="B78" s="71" t="s">
        <v>156</v>
      </c>
      <c r="C78" s="116">
        <f aca="true" t="shared" si="26" ref="C78:I78">C79</f>
        <v>1627</v>
      </c>
      <c r="D78" s="116">
        <f t="shared" si="26"/>
        <v>53</v>
      </c>
      <c r="E78" s="116">
        <f t="shared" si="26"/>
        <v>1574</v>
      </c>
      <c r="F78" s="116">
        <f t="shared" si="26"/>
        <v>53</v>
      </c>
      <c r="G78" s="116">
        <f t="shared" si="26"/>
        <v>0</v>
      </c>
      <c r="H78" s="116">
        <f t="shared" si="26"/>
        <v>0</v>
      </c>
      <c r="I78" s="116">
        <f t="shared" si="26"/>
        <v>53</v>
      </c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</row>
    <row r="79" spans="1:105" s="100" customFormat="1" ht="16.5" customHeight="1">
      <c r="A79" s="76"/>
      <c r="B79" s="79" t="s">
        <v>27</v>
      </c>
      <c r="C79" s="118">
        <v>1627</v>
      </c>
      <c r="D79" s="118">
        <v>53</v>
      </c>
      <c r="E79" s="118">
        <f>C79-D79</f>
        <v>1574</v>
      </c>
      <c r="F79" s="118">
        <v>53</v>
      </c>
      <c r="G79" s="118"/>
      <c r="H79" s="118"/>
      <c r="I79" s="118">
        <v>53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</row>
    <row r="80" spans="1:105" s="90" customFormat="1" ht="16.5" customHeight="1">
      <c r="A80" s="72"/>
      <c r="B80" s="79" t="s">
        <v>28</v>
      </c>
      <c r="C80" s="116"/>
      <c r="D80" s="116"/>
      <c r="E80" s="116"/>
      <c r="F80" s="116"/>
      <c r="G80" s="116"/>
      <c r="H80" s="118"/>
      <c r="I80" s="116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</row>
    <row r="81" spans="1:108" s="90" customFormat="1" ht="15" customHeight="1">
      <c r="A81" s="72">
        <v>23</v>
      </c>
      <c r="B81" s="71" t="s">
        <v>273</v>
      </c>
      <c r="C81" s="116">
        <f aca="true" t="shared" si="27" ref="C81:I81">C82</f>
        <v>258</v>
      </c>
      <c r="D81" s="116">
        <f t="shared" si="27"/>
        <v>256</v>
      </c>
      <c r="E81" s="116">
        <f t="shared" si="27"/>
        <v>2</v>
      </c>
      <c r="F81" s="116">
        <f t="shared" si="27"/>
        <v>2</v>
      </c>
      <c r="G81" s="116">
        <f t="shared" si="27"/>
        <v>0</v>
      </c>
      <c r="H81" s="116">
        <f t="shared" si="27"/>
        <v>0</v>
      </c>
      <c r="I81" s="116">
        <f t="shared" si="27"/>
        <v>2</v>
      </c>
      <c r="J81" s="118"/>
      <c r="K81" s="118"/>
      <c r="L81" s="118"/>
      <c r="M81" s="107"/>
      <c r="N81" s="89"/>
      <c r="O81" s="107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</row>
    <row r="82" spans="1:108" s="90" customFormat="1" ht="15" customHeight="1">
      <c r="A82" s="72"/>
      <c r="B82" s="79" t="s">
        <v>176</v>
      </c>
      <c r="C82" s="118">
        <v>258</v>
      </c>
      <c r="D82" s="118">
        <v>256</v>
      </c>
      <c r="E82" s="118">
        <v>2</v>
      </c>
      <c r="F82" s="118">
        <v>2</v>
      </c>
      <c r="G82" s="118">
        <v>0</v>
      </c>
      <c r="H82" s="118"/>
      <c r="I82" s="118">
        <v>2</v>
      </c>
      <c r="J82" s="118"/>
      <c r="K82" s="118"/>
      <c r="L82" s="118"/>
      <c r="M82" s="107"/>
      <c r="N82" s="89"/>
      <c r="O82" s="107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</row>
    <row r="83" spans="1:105" s="100" customFormat="1" ht="18.75" customHeight="1">
      <c r="A83" s="76"/>
      <c r="B83" s="79"/>
      <c r="C83" s="118"/>
      <c r="D83" s="118"/>
      <c r="E83" s="118"/>
      <c r="F83" s="118"/>
      <c r="G83" s="118"/>
      <c r="H83" s="118"/>
      <c r="I83" s="118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</row>
    <row r="84" spans="1:105" s="90" customFormat="1" ht="16.5" customHeight="1">
      <c r="A84" s="72" t="s">
        <v>110</v>
      </c>
      <c r="B84" s="71" t="s">
        <v>111</v>
      </c>
      <c r="C84" s="116">
        <f aca="true" t="shared" si="28" ref="C84:H84">C85+C89+C91+C93+C96+C99</f>
        <v>30583</v>
      </c>
      <c r="D84" s="116">
        <f t="shared" si="28"/>
        <v>0</v>
      </c>
      <c r="E84" s="116">
        <f t="shared" si="28"/>
        <v>30583</v>
      </c>
      <c r="F84" s="116">
        <f t="shared" si="28"/>
        <v>0</v>
      </c>
      <c r="G84" s="116">
        <f t="shared" si="28"/>
        <v>1322</v>
      </c>
      <c r="H84" s="116">
        <f t="shared" si="28"/>
        <v>0</v>
      </c>
      <c r="I84" s="116">
        <f>I85+I89+I91+I93+I96+I99</f>
        <v>1322</v>
      </c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</row>
    <row r="85" spans="1:105" s="90" customFormat="1" ht="14.25" customHeight="1">
      <c r="A85" s="72">
        <v>1</v>
      </c>
      <c r="B85" s="71" t="s">
        <v>144</v>
      </c>
      <c r="C85" s="116">
        <f aca="true" t="shared" si="29" ref="C85:I85">C86+C87</f>
        <v>15724</v>
      </c>
      <c r="D85" s="116">
        <f t="shared" si="29"/>
        <v>0</v>
      </c>
      <c r="E85" s="116">
        <f t="shared" si="29"/>
        <v>15724</v>
      </c>
      <c r="F85" s="116">
        <f t="shared" si="29"/>
        <v>0</v>
      </c>
      <c r="G85" s="116">
        <f t="shared" si="29"/>
        <v>414</v>
      </c>
      <c r="H85" s="116">
        <f t="shared" si="29"/>
        <v>0</v>
      </c>
      <c r="I85" s="116">
        <f t="shared" si="29"/>
        <v>414</v>
      </c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</row>
    <row r="86" spans="1:105" s="100" customFormat="1" ht="31.5" customHeight="1">
      <c r="A86" s="72"/>
      <c r="B86" s="79" t="s">
        <v>177</v>
      </c>
      <c r="C86" s="118">
        <v>8823</v>
      </c>
      <c r="D86" s="118"/>
      <c r="E86" s="118">
        <v>8823</v>
      </c>
      <c r="F86" s="118"/>
      <c r="G86" s="118">
        <v>200</v>
      </c>
      <c r="H86" s="118"/>
      <c r="I86" s="118">
        <v>200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</row>
    <row r="87" spans="1:108" s="90" customFormat="1" ht="26.25" customHeight="1">
      <c r="A87" s="72"/>
      <c r="B87" s="79" t="s">
        <v>151</v>
      </c>
      <c r="C87" s="118">
        <v>6901</v>
      </c>
      <c r="D87" s="118">
        <v>0</v>
      </c>
      <c r="E87" s="118">
        <v>6901</v>
      </c>
      <c r="F87" s="118"/>
      <c r="G87" s="118">
        <v>214</v>
      </c>
      <c r="H87" s="118"/>
      <c r="I87" s="118">
        <v>214</v>
      </c>
      <c r="J87" s="118"/>
      <c r="K87" s="118"/>
      <c r="L87" s="118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</row>
    <row r="88" spans="1:106" ht="12.75">
      <c r="A88" s="72"/>
      <c r="B88" s="79" t="s">
        <v>220</v>
      </c>
      <c r="C88" s="116"/>
      <c r="D88" s="116"/>
      <c r="E88" s="116"/>
      <c r="F88" s="116"/>
      <c r="G88" s="116"/>
      <c r="H88" s="118"/>
      <c r="I88" s="116"/>
      <c r="J88" s="116"/>
      <c r="K88" s="116"/>
      <c r="L88" s="116"/>
      <c r="M88" s="89"/>
      <c r="N88" s="89"/>
      <c r="CZ88" s="19"/>
      <c r="DA88" s="19"/>
      <c r="DB88" s="19"/>
    </row>
    <row r="89" spans="1:105" s="90" customFormat="1" ht="15.75" customHeight="1">
      <c r="A89" s="72">
        <v>2</v>
      </c>
      <c r="B89" s="71" t="s">
        <v>33</v>
      </c>
      <c r="C89" s="116">
        <f aca="true" t="shared" si="30" ref="C89:I89">C90</f>
        <v>825</v>
      </c>
      <c r="D89" s="116">
        <f t="shared" si="30"/>
        <v>0</v>
      </c>
      <c r="E89" s="116">
        <f t="shared" si="30"/>
        <v>825</v>
      </c>
      <c r="F89" s="116">
        <f t="shared" si="30"/>
        <v>0</v>
      </c>
      <c r="G89" s="116">
        <f t="shared" si="30"/>
        <v>500</v>
      </c>
      <c r="H89" s="116">
        <f t="shared" si="30"/>
        <v>0</v>
      </c>
      <c r="I89" s="116">
        <f t="shared" si="30"/>
        <v>500</v>
      </c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</row>
    <row r="90" spans="1:108" s="100" customFormat="1" ht="40.5" customHeight="1">
      <c r="A90" s="76"/>
      <c r="B90" s="79" t="s">
        <v>148</v>
      </c>
      <c r="C90" s="118">
        <v>825</v>
      </c>
      <c r="D90" s="118"/>
      <c r="E90" s="118">
        <v>825</v>
      </c>
      <c r="F90" s="118"/>
      <c r="G90" s="118">
        <v>500</v>
      </c>
      <c r="H90" s="118"/>
      <c r="I90" s="118">
        <v>500</v>
      </c>
      <c r="J90" s="118"/>
      <c r="K90" s="118"/>
      <c r="L90" s="118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</row>
    <row r="91" spans="1:108" s="90" customFormat="1" ht="24" customHeight="1">
      <c r="A91" s="72">
        <v>3</v>
      </c>
      <c r="B91" s="71" t="s">
        <v>149</v>
      </c>
      <c r="C91" s="116">
        <f aca="true" t="shared" si="31" ref="C91:I91">C92</f>
        <v>377</v>
      </c>
      <c r="D91" s="116">
        <f t="shared" si="31"/>
        <v>0</v>
      </c>
      <c r="E91" s="116">
        <f t="shared" si="31"/>
        <v>377</v>
      </c>
      <c r="F91" s="116">
        <f t="shared" si="31"/>
        <v>0</v>
      </c>
      <c r="G91" s="116">
        <f t="shared" si="31"/>
        <v>250</v>
      </c>
      <c r="H91" s="116">
        <f t="shared" si="31"/>
        <v>0</v>
      </c>
      <c r="I91" s="116">
        <f t="shared" si="31"/>
        <v>250</v>
      </c>
      <c r="J91" s="116"/>
      <c r="K91" s="116"/>
      <c r="L91" s="116"/>
      <c r="M91" s="89"/>
      <c r="N91" s="89"/>
      <c r="O91" s="107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</row>
    <row r="92" spans="1:108" s="100" customFormat="1" ht="27" customHeight="1">
      <c r="A92" s="76"/>
      <c r="B92" s="79" t="s">
        <v>150</v>
      </c>
      <c r="C92" s="118">
        <v>377</v>
      </c>
      <c r="D92" s="118"/>
      <c r="E92" s="118">
        <v>377</v>
      </c>
      <c r="F92" s="118"/>
      <c r="G92" s="118">
        <v>250</v>
      </c>
      <c r="H92" s="118"/>
      <c r="I92" s="118">
        <v>250</v>
      </c>
      <c r="J92" s="118"/>
      <c r="K92" s="118"/>
      <c r="L92" s="118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</row>
    <row r="93" spans="1:106" s="74" customFormat="1" ht="12.75">
      <c r="A93" s="72">
        <v>4</v>
      </c>
      <c r="B93" s="71" t="s">
        <v>145</v>
      </c>
      <c r="C93" s="116">
        <f aca="true" t="shared" si="32" ref="C93:I93">C94</f>
        <v>5741</v>
      </c>
      <c r="D93" s="116">
        <f t="shared" si="32"/>
        <v>0</v>
      </c>
      <c r="E93" s="116">
        <f t="shared" si="32"/>
        <v>5741</v>
      </c>
      <c r="F93" s="116">
        <f t="shared" si="32"/>
        <v>0</v>
      </c>
      <c r="G93" s="116">
        <f t="shared" si="32"/>
        <v>20</v>
      </c>
      <c r="H93" s="116">
        <f t="shared" si="32"/>
        <v>0</v>
      </c>
      <c r="I93" s="116">
        <f t="shared" si="32"/>
        <v>20</v>
      </c>
      <c r="J93" s="116"/>
      <c r="K93" s="116"/>
      <c r="L93" s="116"/>
      <c r="M93" s="89"/>
      <c r="N93" s="89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</row>
    <row r="94" spans="1:106" s="77" customFormat="1" ht="12.75">
      <c r="A94" s="76"/>
      <c r="B94" s="79" t="s">
        <v>146</v>
      </c>
      <c r="C94" s="118">
        <v>5741</v>
      </c>
      <c r="D94" s="118"/>
      <c r="E94" s="118">
        <v>5741</v>
      </c>
      <c r="F94" s="118"/>
      <c r="G94" s="118">
        <v>20</v>
      </c>
      <c r="H94" s="118"/>
      <c r="I94" s="118">
        <v>20</v>
      </c>
      <c r="J94" s="118"/>
      <c r="K94" s="118"/>
      <c r="L94" s="118"/>
      <c r="M94" s="107"/>
      <c r="N94" s="107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</row>
    <row r="95" spans="1:105" s="90" customFormat="1" ht="12.75" customHeight="1">
      <c r="A95" s="72"/>
      <c r="B95" s="79" t="s">
        <v>207</v>
      </c>
      <c r="C95" s="116"/>
      <c r="D95" s="116"/>
      <c r="E95" s="116"/>
      <c r="F95" s="116"/>
      <c r="G95" s="116"/>
      <c r="H95" s="118"/>
      <c r="I95" s="116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</row>
    <row r="96" spans="1:105" s="90" customFormat="1" ht="12.75" customHeight="1">
      <c r="A96" s="72">
        <v>5</v>
      </c>
      <c r="B96" s="71" t="s">
        <v>72</v>
      </c>
      <c r="C96" s="116">
        <f aca="true" t="shared" si="33" ref="C96:H96">C97</f>
        <v>520</v>
      </c>
      <c r="D96" s="116">
        <f t="shared" si="33"/>
        <v>0</v>
      </c>
      <c r="E96" s="116">
        <f t="shared" si="33"/>
        <v>520</v>
      </c>
      <c r="F96" s="116">
        <f t="shared" si="33"/>
        <v>0</v>
      </c>
      <c r="G96" s="116">
        <f t="shared" si="33"/>
        <v>10</v>
      </c>
      <c r="H96" s="116">
        <f t="shared" si="33"/>
        <v>0</v>
      </c>
      <c r="I96" s="116">
        <f>I97</f>
        <v>10</v>
      </c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</row>
    <row r="97" spans="1:105" s="90" customFormat="1" ht="12.75" customHeight="1">
      <c r="A97" s="72"/>
      <c r="B97" s="79" t="s">
        <v>73</v>
      </c>
      <c r="C97" s="118">
        <v>520</v>
      </c>
      <c r="D97" s="118"/>
      <c r="E97" s="118">
        <v>520</v>
      </c>
      <c r="F97" s="118"/>
      <c r="G97" s="118">
        <v>10</v>
      </c>
      <c r="H97" s="118"/>
      <c r="I97" s="118">
        <v>10</v>
      </c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</row>
    <row r="98" spans="1:105" s="90" customFormat="1" ht="12.75" customHeight="1">
      <c r="A98" s="72"/>
      <c r="B98" s="79" t="s">
        <v>214</v>
      </c>
      <c r="C98" s="118"/>
      <c r="D98" s="118"/>
      <c r="E98" s="118"/>
      <c r="F98" s="118"/>
      <c r="G98" s="118"/>
      <c r="H98" s="118"/>
      <c r="I98" s="118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</row>
    <row r="99" spans="1:105" s="90" customFormat="1" ht="12.75" customHeight="1">
      <c r="A99" s="72">
        <v>6</v>
      </c>
      <c r="B99" s="71" t="s">
        <v>277</v>
      </c>
      <c r="C99" s="116">
        <f aca="true" t="shared" si="34" ref="C99:H99">C100+C102</f>
        <v>7396</v>
      </c>
      <c r="D99" s="116">
        <f t="shared" si="34"/>
        <v>0</v>
      </c>
      <c r="E99" s="116">
        <f t="shared" si="34"/>
        <v>7396</v>
      </c>
      <c r="F99" s="116">
        <f t="shared" si="34"/>
        <v>0</v>
      </c>
      <c r="G99" s="116">
        <f t="shared" si="34"/>
        <v>128</v>
      </c>
      <c r="H99" s="116">
        <f t="shared" si="34"/>
        <v>0</v>
      </c>
      <c r="I99" s="116">
        <f>I100+I102</f>
        <v>128</v>
      </c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</row>
    <row r="100" spans="1:105" s="90" customFormat="1" ht="12.75" customHeight="1">
      <c r="A100" s="72"/>
      <c r="B100" s="79" t="s">
        <v>278</v>
      </c>
      <c r="C100" s="118">
        <v>495</v>
      </c>
      <c r="D100" s="118"/>
      <c r="E100" s="118">
        <v>495</v>
      </c>
      <c r="F100" s="118"/>
      <c r="G100" s="118">
        <v>50</v>
      </c>
      <c r="H100" s="118"/>
      <c r="I100" s="118">
        <v>50</v>
      </c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</row>
    <row r="101" spans="1:105" s="90" customFormat="1" ht="12.75" customHeight="1">
      <c r="A101" s="72"/>
      <c r="B101" s="79" t="s">
        <v>215</v>
      </c>
      <c r="C101" s="118"/>
      <c r="D101" s="118"/>
      <c r="E101" s="118"/>
      <c r="F101" s="118"/>
      <c r="G101" s="118"/>
      <c r="H101" s="118"/>
      <c r="I101" s="118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</row>
    <row r="102" spans="1:105" s="90" customFormat="1" ht="24.75" customHeight="1">
      <c r="A102" s="72"/>
      <c r="B102" s="79" t="s">
        <v>151</v>
      </c>
      <c r="C102" s="118">
        <v>6901</v>
      </c>
      <c r="D102" s="118"/>
      <c r="E102" s="118">
        <v>6901</v>
      </c>
      <c r="F102" s="118"/>
      <c r="G102" s="118">
        <v>78</v>
      </c>
      <c r="H102" s="118"/>
      <c r="I102" s="118">
        <v>78</v>
      </c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</row>
    <row r="103" spans="1:105" s="90" customFormat="1" ht="12.75" customHeight="1">
      <c r="A103" s="72"/>
      <c r="B103" s="79" t="s">
        <v>220</v>
      </c>
      <c r="C103" s="118"/>
      <c r="D103" s="118"/>
      <c r="E103" s="118"/>
      <c r="F103" s="118"/>
      <c r="G103" s="118"/>
      <c r="H103" s="118"/>
      <c r="I103" s="118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</row>
    <row r="104" spans="1:105" s="159" customFormat="1" ht="17.25" customHeight="1">
      <c r="A104" s="72" t="s">
        <v>112</v>
      </c>
      <c r="B104" s="71" t="s">
        <v>50</v>
      </c>
      <c r="C104" s="116">
        <v>1632</v>
      </c>
      <c r="D104" s="116"/>
      <c r="E104" s="116">
        <v>1632</v>
      </c>
      <c r="F104" s="116"/>
      <c r="G104" s="116">
        <v>1322</v>
      </c>
      <c r="H104" s="116">
        <v>310</v>
      </c>
      <c r="I104" s="116">
        <v>1632</v>
      </c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</row>
    <row r="105" spans="1:103" s="33" customFormat="1" ht="15.75" customHeight="1">
      <c r="A105" s="2"/>
      <c r="B105" s="5"/>
      <c r="C105" s="95"/>
      <c r="D105" s="95"/>
      <c r="E105" s="95"/>
      <c r="F105" s="95"/>
      <c r="G105" s="95"/>
      <c r="H105" s="118"/>
      <c r="I105" s="95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</row>
    <row r="106" spans="1:103" s="74" customFormat="1" ht="15" customHeight="1">
      <c r="A106" s="3"/>
      <c r="B106" s="1" t="s">
        <v>116</v>
      </c>
      <c r="C106" s="109">
        <f aca="true" t="shared" si="35" ref="C106:I106">C107+C111+C116</f>
        <v>25393</v>
      </c>
      <c r="D106" s="109">
        <f t="shared" si="35"/>
        <v>400</v>
      </c>
      <c r="E106" s="109">
        <f t="shared" si="35"/>
        <v>24993</v>
      </c>
      <c r="F106" s="109">
        <f t="shared" si="35"/>
        <v>425</v>
      </c>
      <c r="G106" s="109">
        <f t="shared" si="35"/>
        <v>622</v>
      </c>
      <c r="H106" s="109">
        <f t="shared" si="35"/>
        <v>0</v>
      </c>
      <c r="I106" s="109">
        <f t="shared" si="35"/>
        <v>1047</v>
      </c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</row>
    <row r="107" spans="1:103" s="77" customFormat="1" ht="20.25" customHeight="1">
      <c r="A107" s="72" t="s">
        <v>108</v>
      </c>
      <c r="B107" s="5" t="s">
        <v>57</v>
      </c>
      <c r="C107" s="116">
        <f aca="true" t="shared" si="36" ref="C107:I107">C108+C109+C110</f>
        <v>1368</v>
      </c>
      <c r="D107" s="116">
        <f t="shared" si="36"/>
        <v>400</v>
      </c>
      <c r="E107" s="116">
        <f t="shared" si="36"/>
        <v>968</v>
      </c>
      <c r="F107" s="116">
        <f t="shared" si="36"/>
        <v>425</v>
      </c>
      <c r="G107" s="116">
        <f t="shared" si="36"/>
        <v>0</v>
      </c>
      <c r="H107" s="116">
        <f t="shared" si="36"/>
        <v>0</v>
      </c>
      <c r="I107" s="116">
        <f t="shared" si="36"/>
        <v>425</v>
      </c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</row>
    <row r="108" spans="1:103" s="77" customFormat="1" ht="32.25" customHeight="1">
      <c r="A108" s="76">
        <v>1</v>
      </c>
      <c r="B108" s="79" t="s">
        <v>246</v>
      </c>
      <c r="C108" s="118">
        <v>705</v>
      </c>
      <c r="D108" s="118"/>
      <c r="E108" s="118">
        <v>705</v>
      </c>
      <c r="F108" s="118">
        <v>162</v>
      </c>
      <c r="G108" s="118"/>
      <c r="H108" s="118"/>
      <c r="I108" s="118">
        <f>F108+G108</f>
        <v>162</v>
      </c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</row>
    <row r="109" spans="1:103" s="77" customFormat="1" ht="39.75" customHeight="1">
      <c r="A109" s="76">
        <v>2</v>
      </c>
      <c r="B109" s="79" t="s">
        <v>190</v>
      </c>
      <c r="C109" s="118">
        <f>D109+E109</f>
        <v>302</v>
      </c>
      <c r="D109" s="118">
        <v>162</v>
      </c>
      <c r="E109" s="118">
        <v>140</v>
      </c>
      <c r="F109" s="118">
        <v>140</v>
      </c>
      <c r="G109" s="118"/>
      <c r="H109" s="118"/>
      <c r="I109" s="118">
        <f>F109+G109</f>
        <v>140</v>
      </c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</row>
    <row r="110" spans="1:103" s="153" customFormat="1" ht="32.25" customHeight="1">
      <c r="A110" s="76">
        <v>3</v>
      </c>
      <c r="B110" s="79" t="s">
        <v>191</v>
      </c>
      <c r="C110" s="118">
        <f>D110+E110</f>
        <v>361</v>
      </c>
      <c r="D110" s="118">
        <v>238</v>
      </c>
      <c r="E110" s="118">
        <v>123</v>
      </c>
      <c r="F110" s="118">
        <v>123</v>
      </c>
      <c r="G110" s="118"/>
      <c r="H110" s="118"/>
      <c r="I110" s="118">
        <f>F110+G110</f>
        <v>123</v>
      </c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</row>
    <row r="111" spans="1:103" s="153" customFormat="1" ht="18" customHeight="1">
      <c r="A111" s="72" t="s">
        <v>110</v>
      </c>
      <c r="B111" s="71" t="s">
        <v>111</v>
      </c>
      <c r="C111" s="116">
        <f aca="true" t="shared" si="37" ref="C111:H111">C112+C114</f>
        <v>23803</v>
      </c>
      <c r="D111" s="116">
        <f t="shared" si="37"/>
        <v>0</v>
      </c>
      <c r="E111" s="116">
        <f t="shared" si="37"/>
        <v>23803</v>
      </c>
      <c r="F111" s="116">
        <f t="shared" si="37"/>
        <v>0</v>
      </c>
      <c r="G111" s="116">
        <f t="shared" si="37"/>
        <v>400</v>
      </c>
      <c r="H111" s="116">
        <f t="shared" si="37"/>
        <v>0</v>
      </c>
      <c r="I111" s="116">
        <f>I112+I114</f>
        <v>400</v>
      </c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/>
      <c r="CH111" s="152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/>
      <c r="CU111" s="152"/>
      <c r="CV111" s="152"/>
      <c r="CW111" s="152"/>
      <c r="CX111" s="152"/>
      <c r="CY111" s="152"/>
    </row>
    <row r="112" spans="1:103" s="153" customFormat="1" ht="41.25" customHeight="1">
      <c r="A112" s="151">
        <v>1</v>
      </c>
      <c r="B112" s="7" t="s">
        <v>230</v>
      </c>
      <c r="C112" s="129">
        <v>10603</v>
      </c>
      <c r="D112" s="129"/>
      <c r="E112" s="129">
        <v>10603</v>
      </c>
      <c r="F112" s="129"/>
      <c r="G112" s="129">
        <v>150</v>
      </c>
      <c r="H112" s="118"/>
      <c r="I112" s="118">
        <f>F112+G112</f>
        <v>150</v>
      </c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152"/>
      <c r="CH112" s="152"/>
      <c r="CI112" s="152"/>
      <c r="CJ112" s="152"/>
      <c r="CK112" s="152"/>
      <c r="CL112" s="152"/>
      <c r="CM112" s="152"/>
      <c r="CN112" s="152"/>
      <c r="CO112" s="152"/>
      <c r="CP112" s="152"/>
      <c r="CQ112" s="152"/>
      <c r="CR112" s="152"/>
      <c r="CS112" s="152"/>
      <c r="CT112" s="152"/>
      <c r="CU112" s="152"/>
      <c r="CV112" s="152"/>
      <c r="CW112" s="152"/>
      <c r="CX112" s="152"/>
      <c r="CY112" s="152"/>
    </row>
    <row r="113" spans="1:103" s="153" customFormat="1" ht="17.25" customHeight="1">
      <c r="A113" s="72"/>
      <c r="B113" s="71" t="s">
        <v>243</v>
      </c>
      <c r="C113" s="116"/>
      <c r="D113" s="116"/>
      <c r="E113" s="116"/>
      <c r="F113" s="116"/>
      <c r="G113" s="116"/>
      <c r="H113" s="116"/>
      <c r="I113" s="116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</row>
    <row r="114" spans="1:103" s="153" customFormat="1" ht="52.5" customHeight="1">
      <c r="A114" s="151">
        <v>2</v>
      </c>
      <c r="B114" s="7" t="s">
        <v>80</v>
      </c>
      <c r="C114" s="129">
        <v>13200</v>
      </c>
      <c r="D114" s="129"/>
      <c r="E114" s="129">
        <v>13200</v>
      </c>
      <c r="F114" s="129"/>
      <c r="G114" s="129">
        <v>250</v>
      </c>
      <c r="H114" s="118"/>
      <c r="I114" s="118">
        <v>250</v>
      </c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</row>
    <row r="115" spans="1:103" s="8" customFormat="1" ht="12" customHeight="1">
      <c r="A115" s="151"/>
      <c r="B115" s="148"/>
      <c r="C115" s="129"/>
      <c r="D115" s="129"/>
      <c r="E115" s="129"/>
      <c r="F115" s="129"/>
      <c r="G115" s="129"/>
      <c r="H115" s="118"/>
      <c r="I115" s="129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</row>
    <row r="116" spans="1:104" ht="12" customHeight="1">
      <c r="A116" s="2" t="s">
        <v>112</v>
      </c>
      <c r="B116" s="5" t="s">
        <v>50</v>
      </c>
      <c r="C116" s="110">
        <v>222</v>
      </c>
      <c r="D116" s="115"/>
      <c r="E116" s="110">
        <v>222</v>
      </c>
      <c r="F116" s="110"/>
      <c r="G116" s="110">
        <v>222</v>
      </c>
      <c r="H116" s="118"/>
      <c r="I116" s="110">
        <v>222</v>
      </c>
      <c r="CZ116" s="19"/>
    </row>
    <row r="117" spans="3:105" ht="12.75">
      <c r="C117" s="46"/>
      <c r="D117" s="45"/>
      <c r="E117" s="46"/>
      <c r="F117" s="46"/>
      <c r="G117" s="46"/>
      <c r="H117" s="118"/>
      <c r="I117" s="119"/>
      <c r="CZ117" s="19"/>
      <c r="DA117" s="19"/>
    </row>
    <row r="118" spans="1:105" s="33" customFormat="1" ht="12.75">
      <c r="A118" s="76"/>
      <c r="B118" s="79"/>
      <c r="C118" s="118"/>
      <c r="D118" s="146"/>
      <c r="E118" s="118"/>
      <c r="F118" s="118"/>
      <c r="G118" s="114"/>
      <c r="H118" s="118"/>
      <c r="I118" s="118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</row>
    <row r="119" spans="1:105" ht="13.5" customHeight="1">
      <c r="A119" s="80"/>
      <c r="B119" s="1" t="s">
        <v>162</v>
      </c>
      <c r="C119" s="111">
        <f aca="true" t="shared" si="38" ref="C119:I119">C120+C141+C150</f>
        <v>30814</v>
      </c>
      <c r="D119" s="111">
        <f t="shared" si="38"/>
        <v>6686</v>
      </c>
      <c r="E119" s="111">
        <f t="shared" si="38"/>
        <v>24128</v>
      </c>
      <c r="F119" s="111">
        <f t="shared" si="38"/>
        <v>1390</v>
      </c>
      <c r="G119" s="111">
        <f t="shared" si="38"/>
        <v>7457</v>
      </c>
      <c r="H119" s="111">
        <f t="shared" si="38"/>
        <v>0</v>
      </c>
      <c r="I119" s="111">
        <f t="shared" si="38"/>
        <v>8847</v>
      </c>
      <c r="CZ119" s="19"/>
      <c r="DA119" s="19"/>
    </row>
    <row r="120" spans="1:104" s="83" customFormat="1" ht="18.75" customHeight="1">
      <c r="A120" s="2" t="s">
        <v>108</v>
      </c>
      <c r="B120" s="2" t="s">
        <v>109</v>
      </c>
      <c r="C120" s="112">
        <f aca="true" t="shared" si="39" ref="C120:I120">C121+C122+C123+C124+C125+C126+C127+C128+C129+C130+C131+C132+C133+C134+C135+C136+C137+C138+C139</f>
        <v>27955</v>
      </c>
      <c r="D120" s="112">
        <f t="shared" si="39"/>
        <v>6650</v>
      </c>
      <c r="E120" s="112">
        <f t="shared" si="39"/>
        <v>21305</v>
      </c>
      <c r="F120" s="112">
        <f t="shared" si="39"/>
        <v>1390</v>
      </c>
      <c r="G120" s="112">
        <f t="shared" si="39"/>
        <v>6852</v>
      </c>
      <c r="H120" s="112">
        <f t="shared" si="39"/>
        <v>0</v>
      </c>
      <c r="I120" s="112">
        <f t="shared" si="39"/>
        <v>8242</v>
      </c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</row>
    <row r="121" spans="1:104" s="83" customFormat="1" ht="25.5" customHeight="1">
      <c r="A121" s="81">
        <v>1</v>
      </c>
      <c r="B121" s="63" t="s">
        <v>184</v>
      </c>
      <c r="C121" s="46">
        <f aca="true" t="shared" si="40" ref="C121:C139">D121+E121</f>
        <v>186</v>
      </c>
      <c r="D121" s="122">
        <v>179</v>
      </c>
      <c r="E121" s="122">
        <v>7</v>
      </c>
      <c r="F121" s="121">
        <v>7</v>
      </c>
      <c r="G121" s="121"/>
      <c r="H121" s="118"/>
      <c r="I121" s="46">
        <f aca="true" t="shared" si="41" ref="I121:I139">F121+G121</f>
        <v>7</v>
      </c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</row>
    <row r="122" spans="1:104" s="83" customFormat="1" ht="26.25" customHeight="1">
      <c r="A122" s="81">
        <v>2</v>
      </c>
      <c r="B122" s="63" t="s">
        <v>283</v>
      </c>
      <c r="C122" s="46">
        <f t="shared" si="40"/>
        <v>466</v>
      </c>
      <c r="D122" s="122">
        <v>457</v>
      </c>
      <c r="E122" s="122">
        <v>9</v>
      </c>
      <c r="F122" s="121">
        <v>9</v>
      </c>
      <c r="G122" s="121"/>
      <c r="H122" s="118"/>
      <c r="I122" s="46">
        <f t="shared" si="41"/>
        <v>9</v>
      </c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</row>
    <row r="123" spans="1:104" s="83" customFormat="1" ht="27.75" customHeight="1">
      <c r="A123" s="81">
        <v>3</v>
      </c>
      <c r="B123" s="63" t="s">
        <v>84</v>
      </c>
      <c r="C123" s="46">
        <f t="shared" si="40"/>
        <v>2531</v>
      </c>
      <c r="D123" s="122">
        <v>59</v>
      </c>
      <c r="E123" s="121">
        <v>2472</v>
      </c>
      <c r="F123" s="121"/>
      <c r="G123" s="121">
        <v>100</v>
      </c>
      <c r="H123" s="118"/>
      <c r="I123" s="46">
        <f t="shared" si="41"/>
        <v>100</v>
      </c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</row>
    <row r="124" spans="1:104" ht="25.5" customHeight="1">
      <c r="A124" s="81">
        <v>4</v>
      </c>
      <c r="B124" s="63" t="s">
        <v>229</v>
      </c>
      <c r="C124" s="46">
        <f t="shared" si="40"/>
        <v>5810</v>
      </c>
      <c r="D124" s="122">
        <v>1150</v>
      </c>
      <c r="E124" s="121">
        <v>4660</v>
      </c>
      <c r="F124" s="121">
        <v>61</v>
      </c>
      <c r="G124" s="121">
        <v>939</v>
      </c>
      <c r="H124" s="118"/>
      <c r="I124" s="46">
        <f t="shared" si="41"/>
        <v>1000</v>
      </c>
      <c r="CZ124" s="19"/>
    </row>
    <row r="125" spans="1:104" ht="25.5" customHeight="1">
      <c r="A125" s="6">
        <v>5</v>
      </c>
      <c r="B125" s="7" t="s">
        <v>133</v>
      </c>
      <c r="C125" s="46">
        <f t="shared" si="40"/>
        <v>110</v>
      </c>
      <c r="D125" s="45">
        <v>103</v>
      </c>
      <c r="E125" s="122">
        <v>7</v>
      </c>
      <c r="F125" s="121">
        <v>7</v>
      </c>
      <c r="G125" s="122"/>
      <c r="H125" s="118"/>
      <c r="I125" s="46">
        <f t="shared" si="41"/>
        <v>7</v>
      </c>
      <c r="CZ125" s="19"/>
    </row>
    <row r="126" spans="1:104" ht="25.5" customHeight="1">
      <c r="A126" s="6">
        <v>6</v>
      </c>
      <c r="B126" s="7" t="s">
        <v>36</v>
      </c>
      <c r="C126" s="46">
        <f t="shared" si="40"/>
        <v>193</v>
      </c>
      <c r="D126" s="45">
        <v>43</v>
      </c>
      <c r="E126" s="121">
        <v>150</v>
      </c>
      <c r="F126" s="121">
        <v>65</v>
      </c>
      <c r="G126" s="122">
        <v>85</v>
      </c>
      <c r="H126" s="118"/>
      <c r="I126" s="46">
        <f t="shared" si="41"/>
        <v>150</v>
      </c>
      <c r="CZ126" s="19"/>
    </row>
    <row r="127" spans="1:104" ht="25.5" customHeight="1">
      <c r="A127" s="6">
        <v>7</v>
      </c>
      <c r="B127" s="7" t="s">
        <v>37</v>
      </c>
      <c r="C127" s="46">
        <f t="shared" si="40"/>
        <v>220</v>
      </c>
      <c r="D127" s="45">
        <v>206</v>
      </c>
      <c r="E127" s="122">
        <v>14</v>
      </c>
      <c r="F127" s="121">
        <v>14</v>
      </c>
      <c r="G127" s="122"/>
      <c r="H127" s="118"/>
      <c r="I127" s="46">
        <f t="shared" si="41"/>
        <v>14</v>
      </c>
      <c r="CZ127" s="19"/>
    </row>
    <row r="128" spans="1:104" s="83" customFormat="1" ht="24.75" customHeight="1">
      <c r="A128" s="6">
        <v>8</v>
      </c>
      <c r="B128" s="7" t="s">
        <v>195</v>
      </c>
      <c r="C128" s="46">
        <f t="shared" si="40"/>
        <v>195</v>
      </c>
      <c r="D128" s="45">
        <v>183</v>
      </c>
      <c r="E128" s="122">
        <v>12</v>
      </c>
      <c r="F128" s="121">
        <v>12</v>
      </c>
      <c r="G128" s="122"/>
      <c r="H128" s="118"/>
      <c r="I128" s="46">
        <f t="shared" si="41"/>
        <v>12</v>
      </c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</row>
    <row r="129" spans="1:104" s="83" customFormat="1" ht="24.75" customHeight="1">
      <c r="A129" s="81">
        <v>9</v>
      </c>
      <c r="B129" s="63" t="s">
        <v>240</v>
      </c>
      <c r="C129" s="46">
        <f t="shared" si="40"/>
        <v>219</v>
      </c>
      <c r="D129" s="122">
        <v>205</v>
      </c>
      <c r="E129" s="121">
        <v>14</v>
      </c>
      <c r="F129" s="121">
        <v>14</v>
      </c>
      <c r="G129" s="121"/>
      <c r="H129" s="118"/>
      <c r="I129" s="46">
        <f t="shared" si="41"/>
        <v>14</v>
      </c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</row>
    <row r="130" spans="1:104" ht="24.75" customHeight="1">
      <c r="A130" s="81">
        <v>10</v>
      </c>
      <c r="B130" s="63" t="s">
        <v>38</v>
      </c>
      <c r="C130" s="46">
        <f t="shared" si="40"/>
        <v>370</v>
      </c>
      <c r="D130" s="122">
        <v>347</v>
      </c>
      <c r="E130" s="121">
        <v>23</v>
      </c>
      <c r="F130" s="121">
        <v>23</v>
      </c>
      <c r="G130" s="121"/>
      <c r="H130" s="118"/>
      <c r="I130" s="46">
        <f t="shared" si="41"/>
        <v>23</v>
      </c>
      <c r="CZ130" s="19"/>
    </row>
    <row r="131" spans="1:104" s="83" customFormat="1" ht="24.75" customHeight="1">
      <c r="A131" s="81">
        <v>11</v>
      </c>
      <c r="B131" s="7" t="s">
        <v>181</v>
      </c>
      <c r="C131" s="46">
        <f t="shared" si="40"/>
        <v>2730</v>
      </c>
      <c r="D131" s="122">
        <v>2636</v>
      </c>
      <c r="E131" s="121">
        <v>94</v>
      </c>
      <c r="F131" s="121">
        <v>86</v>
      </c>
      <c r="G131" s="121">
        <v>8</v>
      </c>
      <c r="H131" s="118"/>
      <c r="I131" s="46">
        <f t="shared" si="41"/>
        <v>94</v>
      </c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</row>
    <row r="132" spans="1:104" s="83" customFormat="1" ht="24.75" customHeight="1">
      <c r="A132" s="6">
        <v>12</v>
      </c>
      <c r="B132" s="7" t="s">
        <v>284</v>
      </c>
      <c r="C132" s="46">
        <f t="shared" si="40"/>
        <v>8779</v>
      </c>
      <c r="D132" s="45">
        <v>340</v>
      </c>
      <c r="E132" s="121">
        <v>8439</v>
      </c>
      <c r="F132" s="121">
        <v>66</v>
      </c>
      <c r="G132" s="122">
        <v>3934</v>
      </c>
      <c r="H132" s="118"/>
      <c r="I132" s="46">
        <f t="shared" si="41"/>
        <v>4000</v>
      </c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</row>
    <row r="133" spans="1:104" s="83" customFormat="1" ht="15" customHeight="1">
      <c r="A133" s="81">
        <v>13</v>
      </c>
      <c r="B133" s="63" t="s">
        <v>286</v>
      </c>
      <c r="C133" s="46">
        <f t="shared" si="40"/>
        <v>1480</v>
      </c>
      <c r="D133" s="122">
        <v>217</v>
      </c>
      <c r="E133" s="121">
        <v>1263</v>
      </c>
      <c r="F133" s="121">
        <v>202</v>
      </c>
      <c r="G133" s="121">
        <v>1050</v>
      </c>
      <c r="H133" s="118"/>
      <c r="I133" s="46">
        <f t="shared" si="41"/>
        <v>1252</v>
      </c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</row>
    <row r="134" spans="1:104" s="83" customFormat="1" ht="25.5" customHeight="1">
      <c r="A134" s="81">
        <v>14</v>
      </c>
      <c r="B134" s="7" t="s">
        <v>287</v>
      </c>
      <c r="C134" s="46">
        <f t="shared" si="40"/>
        <v>136</v>
      </c>
      <c r="D134" s="122">
        <v>128</v>
      </c>
      <c r="E134" s="121">
        <v>8</v>
      </c>
      <c r="F134" s="121">
        <v>8</v>
      </c>
      <c r="G134" s="121"/>
      <c r="H134" s="118"/>
      <c r="I134" s="46">
        <f t="shared" si="41"/>
        <v>8</v>
      </c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</row>
    <row r="135" spans="1:104" s="83" customFormat="1" ht="27.75" customHeight="1">
      <c r="A135" s="81">
        <v>15</v>
      </c>
      <c r="B135" s="63" t="s">
        <v>288</v>
      </c>
      <c r="C135" s="46">
        <f t="shared" si="40"/>
        <v>129</v>
      </c>
      <c r="D135" s="122">
        <v>68</v>
      </c>
      <c r="E135" s="121">
        <v>61</v>
      </c>
      <c r="F135" s="121">
        <v>61</v>
      </c>
      <c r="G135" s="121"/>
      <c r="H135" s="118"/>
      <c r="I135" s="46">
        <f t="shared" si="41"/>
        <v>61</v>
      </c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</row>
    <row r="136" spans="1:104" s="83" customFormat="1" ht="26.25" customHeight="1">
      <c r="A136" s="81">
        <v>16</v>
      </c>
      <c r="B136" s="63" t="s">
        <v>289</v>
      </c>
      <c r="C136" s="46">
        <f t="shared" si="40"/>
        <v>97</v>
      </c>
      <c r="D136" s="122">
        <v>43</v>
      </c>
      <c r="E136" s="121">
        <v>54</v>
      </c>
      <c r="F136" s="121">
        <v>30</v>
      </c>
      <c r="G136" s="121">
        <v>24</v>
      </c>
      <c r="H136" s="118"/>
      <c r="I136" s="46">
        <f t="shared" si="41"/>
        <v>54</v>
      </c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</row>
    <row r="137" spans="1:104" s="83" customFormat="1" ht="18.75" customHeight="1">
      <c r="A137" s="81">
        <v>17</v>
      </c>
      <c r="B137" s="63" t="s">
        <v>22</v>
      </c>
      <c r="C137" s="46">
        <f t="shared" si="40"/>
        <v>2577</v>
      </c>
      <c r="D137" s="122">
        <v>17</v>
      </c>
      <c r="E137" s="121">
        <v>2560</v>
      </c>
      <c r="F137" s="121"/>
      <c r="G137" s="121">
        <v>20</v>
      </c>
      <c r="H137" s="118"/>
      <c r="I137" s="46">
        <f t="shared" si="41"/>
        <v>20</v>
      </c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</row>
    <row r="138" spans="1:104" s="83" customFormat="1" ht="27.75" customHeight="1">
      <c r="A138" s="81">
        <v>18</v>
      </c>
      <c r="B138" s="63" t="s">
        <v>221</v>
      </c>
      <c r="C138" s="46">
        <f t="shared" si="40"/>
        <v>1209</v>
      </c>
      <c r="D138" s="122">
        <v>16</v>
      </c>
      <c r="E138" s="121">
        <v>1193</v>
      </c>
      <c r="F138" s="121">
        <v>675</v>
      </c>
      <c r="G138" s="121">
        <v>477</v>
      </c>
      <c r="H138" s="118"/>
      <c r="I138" s="46">
        <f t="shared" si="41"/>
        <v>1152</v>
      </c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</row>
    <row r="139" spans="1:104" s="8" customFormat="1" ht="24.75" customHeight="1">
      <c r="A139" s="81">
        <v>19</v>
      </c>
      <c r="B139" s="63" t="s">
        <v>222</v>
      </c>
      <c r="C139" s="46">
        <f t="shared" si="40"/>
        <v>518</v>
      </c>
      <c r="D139" s="122">
        <v>253</v>
      </c>
      <c r="E139" s="121">
        <v>265</v>
      </c>
      <c r="F139" s="121">
        <v>50</v>
      </c>
      <c r="G139" s="121">
        <v>215</v>
      </c>
      <c r="H139" s="118"/>
      <c r="I139" s="46">
        <f t="shared" si="41"/>
        <v>265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</row>
    <row r="140" spans="3:104" ht="22.5" customHeight="1">
      <c r="C140" s="45"/>
      <c r="D140" s="45"/>
      <c r="E140" s="122"/>
      <c r="F140" s="122"/>
      <c r="G140" s="122"/>
      <c r="H140" s="118"/>
      <c r="I140" s="46"/>
      <c r="CZ140" s="19"/>
    </row>
    <row r="141" spans="1:104" s="83" customFormat="1" ht="15.75" customHeight="1">
      <c r="A141" s="2" t="s">
        <v>110</v>
      </c>
      <c r="B141" s="5" t="s">
        <v>111</v>
      </c>
      <c r="C141" s="110">
        <f aca="true" t="shared" si="42" ref="C141:I141">C142+C143+C144+C145+C146+C147+C148</f>
        <v>2304</v>
      </c>
      <c r="D141" s="110">
        <f t="shared" si="42"/>
        <v>36</v>
      </c>
      <c r="E141" s="110">
        <f t="shared" si="42"/>
        <v>2268</v>
      </c>
      <c r="F141" s="110">
        <f t="shared" si="42"/>
        <v>0</v>
      </c>
      <c r="G141" s="110">
        <f t="shared" si="42"/>
        <v>50</v>
      </c>
      <c r="H141" s="110">
        <f t="shared" si="42"/>
        <v>0</v>
      </c>
      <c r="I141" s="110">
        <f t="shared" si="42"/>
        <v>50</v>
      </c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</row>
    <row r="142" spans="1:104" s="83" customFormat="1" ht="25.5" customHeight="1">
      <c r="A142" s="81">
        <v>1</v>
      </c>
      <c r="B142" s="7" t="s">
        <v>18</v>
      </c>
      <c r="C142" s="46">
        <f aca="true" t="shared" si="43" ref="C142:C148">D142+E142</f>
        <v>215</v>
      </c>
      <c r="D142" s="122">
        <v>6</v>
      </c>
      <c r="E142" s="121">
        <v>209</v>
      </c>
      <c r="F142" s="121"/>
      <c r="G142" s="121">
        <v>0</v>
      </c>
      <c r="H142" s="118"/>
      <c r="I142" s="46">
        <f aca="true" t="shared" si="44" ref="I142:I148">F142+G142</f>
        <v>0</v>
      </c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</row>
    <row r="143" spans="1:104" s="83" customFormat="1" ht="26.25" customHeight="1">
      <c r="A143" s="81">
        <v>2</v>
      </c>
      <c r="B143" s="63" t="s">
        <v>290</v>
      </c>
      <c r="C143" s="46">
        <f t="shared" si="43"/>
        <v>287</v>
      </c>
      <c r="D143" s="122">
        <v>6</v>
      </c>
      <c r="E143" s="121">
        <v>281</v>
      </c>
      <c r="F143" s="121"/>
      <c r="G143" s="121">
        <v>0</v>
      </c>
      <c r="H143" s="118"/>
      <c r="I143" s="46">
        <f t="shared" si="44"/>
        <v>0</v>
      </c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</row>
    <row r="144" spans="1:104" s="83" customFormat="1" ht="26.25" customHeight="1">
      <c r="A144" s="81">
        <v>3</v>
      </c>
      <c r="B144" s="63" t="s">
        <v>291</v>
      </c>
      <c r="C144" s="46">
        <f t="shared" si="43"/>
        <v>208</v>
      </c>
      <c r="D144" s="122">
        <v>6</v>
      </c>
      <c r="E144" s="121">
        <v>202</v>
      </c>
      <c r="F144" s="121"/>
      <c r="G144" s="121">
        <v>0</v>
      </c>
      <c r="H144" s="118"/>
      <c r="I144" s="46">
        <f t="shared" si="44"/>
        <v>0</v>
      </c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</row>
    <row r="145" spans="1:104" s="83" customFormat="1" ht="24.75" customHeight="1">
      <c r="A145" s="81">
        <v>4</v>
      </c>
      <c r="B145" s="63" t="s">
        <v>293</v>
      </c>
      <c r="C145" s="46">
        <f t="shared" si="43"/>
        <v>200</v>
      </c>
      <c r="D145" s="122">
        <v>6</v>
      </c>
      <c r="E145" s="121">
        <v>194</v>
      </c>
      <c r="F145" s="121"/>
      <c r="G145" s="121">
        <v>0</v>
      </c>
      <c r="H145" s="118"/>
      <c r="I145" s="46">
        <f t="shared" si="44"/>
        <v>0</v>
      </c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</row>
    <row r="146" spans="1:104" s="83" customFormat="1" ht="24.75" customHeight="1">
      <c r="A146" s="81">
        <v>5</v>
      </c>
      <c r="B146" s="63" t="s">
        <v>209</v>
      </c>
      <c r="C146" s="46">
        <f t="shared" si="43"/>
        <v>248</v>
      </c>
      <c r="D146" s="122">
        <v>6</v>
      </c>
      <c r="E146" s="121">
        <v>242</v>
      </c>
      <c r="F146" s="121"/>
      <c r="G146" s="121">
        <v>0</v>
      </c>
      <c r="H146" s="118"/>
      <c r="I146" s="46">
        <f t="shared" si="44"/>
        <v>0</v>
      </c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</row>
    <row r="147" spans="1:104" s="83" customFormat="1" ht="27.75" customHeight="1">
      <c r="A147" s="81">
        <v>6</v>
      </c>
      <c r="B147" s="63" t="s">
        <v>294</v>
      </c>
      <c r="C147" s="46">
        <f t="shared" si="43"/>
        <v>372</v>
      </c>
      <c r="D147" s="122">
        <v>6</v>
      </c>
      <c r="E147" s="121">
        <v>366</v>
      </c>
      <c r="F147" s="121"/>
      <c r="G147" s="121">
        <v>0</v>
      </c>
      <c r="H147" s="118"/>
      <c r="I147" s="46">
        <f t="shared" si="44"/>
        <v>0</v>
      </c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</row>
    <row r="148" spans="1:104" s="83" customFormat="1" ht="24.75" customHeight="1">
      <c r="A148" s="81">
        <v>7</v>
      </c>
      <c r="B148" s="63" t="s">
        <v>226</v>
      </c>
      <c r="C148" s="46">
        <f t="shared" si="43"/>
        <v>774</v>
      </c>
      <c r="D148" s="122">
        <v>0</v>
      </c>
      <c r="E148" s="121">
        <v>774</v>
      </c>
      <c r="F148" s="121"/>
      <c r="G148" s="121">
        <v>50</v>
      </c>
      <c r="H148" s="118"/>
      <c r="I148" s="46">
        <f t="shared" si="44"/>
        <v>50</v>
      </c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</row>
    <row r="149" spans="1:104" s="8" customFormat="1" ht="9" customHeight="1">
      <c r="A149" s="81"/>
      <c r="B149" s="63"/>
      <c r="C149" s="46"/>
      <c r="D149" s="122"/>
      <c r="E149" s="121"/>
      <c r="F149" s="121"/>
      <c r="G149" s="121"/>
      <c r="H149" s="118"/>
      <c r="I149" s="46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</row>
    <row r="150" spans="1:104" s="8" customFormat="1" ht="11.25" customHeight="1">
      <c r="A150" s="2" t="s">
        <v>112</v>
      </c>
      <c r="B150" s="5" t="s">
        <v>161</v>
      </c>
      <c r="C150" s="110">
        <v>555</v>
      </c>
      <c r="D150" s="110"/>
      <c r="E150" s="110">
        <v>555</v>
      </c>
      <c r="F150" s="110"/>
      <c r="G150" s="110">
        <v>555</v>
      </c>
      <c r="H150" s="118"/>
      <c r="I150" s="110">
        <v>555</v>
      </c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</row>
    <row r="151" spans="1:104" s="8" customFormat="1" ht="11.25" customHeight="1">
      <c r="A151" s="2"/>
      <c r="B151" s="5"/>
      <c r="C151" s="46"/>
      <c r="D151" s="98"/>
      <c r="E151" s="36"/>
      <c r="F151" s="98"/>
      <c r="G151" s="36"/>
      <c r="H151" s="118"/>
      <c r="I151" s="36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</row>
    <row r="152" spans="1:105" ht="12.75">
      <c r="A152" s="2"/>
      <c r="B152" s="5"/>
      <c r="C152" s="36"/>
      <c r="D152" s="98"/>
      <c r="E152" s="36"/>
      <c r="F152" s="98"/>
      <c r="G152" s="36"/>
      <c r="H152" s="118"/>
      <c r="I152" s="36"/>
      <c r="CZ152" s="19"/>
      <c r="DA152" s="19"/>
    </row>
    <row r="153" spans="2:105" ht="12.75">
      <c r="B153" s="1" t="s">
        <v>117</v>
      </c>
      <c r="C153" s="109">
        <f aca="true" t="shared" si="45" ref="C153:H153">C155+C160</f>
        <v>4744</v>
      </c>
      <c r="D153" s="109">
        <f t="shared" si="45"/>
        <v>0</v>
      </c>
      <c r="E153" s="109">
        <f t="shared" si="45"/>
        <v>4744</v>
      </c>
      <c r="F153" s="109">
        <f t="shared" si="45"/>
        <v>0</v>
      </c>
      <c r="G153" s="109">
        <f t="shared" si="45"/>
        <v>1374</v>
      </c>
      <c r="H153" s="109">
        <f t="shared" si="45"/>
        <v>0</v>
      </c>
      <c r="I153" s="109">
        <f>I155+I160</f>
        <v>1374</v>
      </c>
      <c r="CZ153" s="19"/>
      <c r="DA153" s="19"/>
    </row>
    <row r="154" spans="1:105" s="74" customFormat="1" ht="12.75">
      <c r="A154" s="6"/>
      <c r="B154" s="161"/>
      <c r="C154" s="162"/>
      <c r="D154" s="162"/>
      <c r="E154" s="162"/>
      <c r="F154" s="162"/>
      <c r="G154" s="163"/>
      <c r="H154" s="118"/>
      <c r="I154" s="162"/>
      <c r="J154" s="165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</row>
    <row r="155" spans="1:105" s="77" customFormat="1" ht="12.75">
      <c r="A155" s="72" t="s">
        <v>110</v>
      </c>
      <c r="B155" s="164" t="s">
        <v>111</v>
      </c>
      <c r="C155" s="154">
        <f aca="true" t="shared" si="46" ref="C155:H155">C157</f>
        <v>3470</v>
      </c>
      <c r="D155" s="154">
        <f t="shared" si="46"/>
        <v>0</v>
      </c>
      <c r="E155" s="154">
        <f t="shared" si="46"/>
        <v>3470</v>
      </c>
      <c r="F155" s="154">
        <f t="shared" si="46"/>
        <v>0</v>
      </c>
      <c r="G155" s="154">
        <f t="shared" si="46"/>
        <v>100</v>
      </c>
      <c r="H155" s="154">
        <f t="shared" si="46"/>
        <v>0</v>
      </c>
      <c r="I155" s="154">
        <f>I157</f>
        <v>100</v>
      </c>
      <c r="J155" s="152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</row>
    <row r="156" spans="1:105" s="77" customFormat="1" ht="12.75">
      <c r="A156" s="72"/>
      <c r="B156" s="164" t="s">
        <v>243</v>
      </c>
      <c r="C156" s="154"/>
      <c r="D156" s="154"/>
      <c r="E156" s="154"/>
      <c r="F156" s="154"/>
      <c r="G156" s="154"/>
      <c r="H156" s="154"/>
      <c r="I156" s="154"/>
      <c r="J156" s="152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</row>
    <row r="157" spans="1:105" s="153" customFormat="1" ht="13.5" customHeight="1">
      <c r="A157" s="151">
        <v>1</v>
      </c>
      <c r="B157" s="148" t="s">
        <v>234</v>
      </c>
      <c r="C157" s="129">
        <v>3470</v>
      </c>
      <c r="D157" s="129">
        <v>0</v>
      </c>
      <c r="E157" s="129">
        <v>3470</v>
      </c>
      <c r="F157" s="129"/>
      <c r="G157" s="129">
        <v>100</v>
      </c>
      <c r="H157" s="129"/>
      <c r="I157" s="129">
        <f>F157+G157</f>
        <v>100</v>
      </c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2"/>
      <c r="CI157" s="152"/>
      <c r="CJ157" s="152"/>
      <c r="CK157" s="152"/>
      <c r="CL157" s="152"/>
      <c r="CM157" s="152"/>
      <c r="CN157" s="152"/>
      <c r="CO157" s="152"/>
      <c r="CP157" s="152"/>
      <c r="CQ157" s="152"/>
      <c r="CR157" s="152"/>
      <c r="CS157" s="152"/>
      <c r="CT157" s="152"/>
      <c r="CU157" s="152"/>
      <c r="CV157" s="152"/>
      <c r="CW157" s="152"/>
      <c r="CX157" s="152"/>
      <c r="CY157" s="152"/>
      <c r="CZ157" s="152"/>
      <c r="DA157" s="152"/>
    </row>
    <row r="158" spans="1:105" s="153" customFormat="1" ht="13.5" customHeight="1">
      <c r="A158" s="151"/>
      <c r="B158" s="148" t="s">
        <v>196</v>
      </c>
      <c r="C158" s="129"/>
      <c r="D158" s="129"/>
      <c r="E158" s="129"/>
      <c r="F158" s="129"/>
      <c r="G158" s="128"/>
      <c r="H158" s="129"/>
      <c r="I158" s="129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  <c r="BV158" s="152"/>
      <c r="BW158" s="152"/>
      <c r="BX158" s="152"/>
      <c r="BY158" s="152"/>
      <c r="BZ158" s="152"/>
      <c r="CA158" s="152"/>
      <c r="CB158" s="152"/>
      <c r="CC158" s="152"/>
      <c r="CD158" s="152"/>
      <c r="CE158" s="152"/>
      <c r="CF158" s="152"/>
      <c r="CG158" s="152"/>
      <c r="CH158" s="152"/>
      <c r="CI158" s="152"/>
      <c r="CJ158" s="152"/>
      <c r="CK158" s="152"/>
      <c r="CL158" s="152"/>
      <c r="CM158" s="152"/>
      <c r="CN158" s="152"/>
      <c r="CO158" s="152"/>
      <c r="CP158" s="152"/>
      <c r="CQ158" s="152"/>
      <c r="CR158" s="152"/>
      <c r="CS158" s="152"/>
      <c r="CT158" s="152"/>
      <c r="CU158" s="152"/>
      <c r="CV158" s="152"/>
      <c r="CW158" s="152"/>
      <c r="CX158" s="152"/>
      <c r="CY158" s="152"/>
      <c r="CZ158" s="152"/>
      <c r="DA158" s="152"/>
    </row>
    <row r="159" spans="1:105" s="83" customFormat="1" ht="13.5" customHeight="1">
      <c r="A159" s="151"/>
      <c r="B159" s="148" t="s">
        <v>197</v>
      </c>
      <c r="C159" s="129"/>
      <c r="D159" s="129"/>
      <c r="E159" s="129"/>
      <c r="F159" s="129"/>
      <c r="G159" s="128"/>
      <c r="H159" s="129"/>
      <c r="I159" s="129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</row>
    <row r="160" spans="1:105" ht="13.5" customHeight="1">
      <c r="A160" s="2" t="s">
        <v>112</v>
      </c>
      <c r="B160" s="166" t="s">
        <v>50</v>
      </c>
      <c r="C160" s="132">
        <v>1274</v>
      </c>
      <c r="D160" s="140"/>
      <c r="E160" s="132">
        <v>1274</v>
      </c>
      <c r="F160" s="132"/>
      <c r="G160" s="163">
        <v>1274</v>
      </c>
      <c r="H160" s="118"/>
      <c r="I160" s="132">
        <v>1274</v>
      </c>
      <c r="J160" s="82"/>
      <c r="CZ160" s="19"/>
      <c r="DA160" s="19"/>
    </row>
    <row r="161" spans="1:104" ht="12" customHeight="1">
      <c r="A161" s="2"/>
      <c r="B161" s="166"/>
      <c r="C161" s="121"/>
      <c r="D161" s="140"/>
      <c r="E161" s="132"/>
      <c r="F161" s="132"/>
      <c r="G161" s="132"/>
      <c r="H161" s="118"/>
      <c r="I161" s="121"/>
      <c r="J161" s="82"/>
      <c r="CZ161" s="19"/>
    </row>
    <row r="162" spans="1:104" s="22" customFormat="1" ht="13.5" customHeight="1">
      <c r="A162" s="2"/>
      <c r="B162" s="63"/>
      <c r="C162" s="167"/>
      <c r="D162" s="167"/>
      <c r="E162" s="167"/>
      <c r="F162" s="167"/>
      <c r="G162" s="167"/>
      <c r="H162" s="118"/>
      <c r="I162" s="121"/>
      <c r="J162" s="16"/>
      <c r="K162" s="16"/>
      <c r="L162" s="16"/>
      <c r="M162" s="16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</row>
    <row r="163" spans="1:104" ht="17.25" customHeight="1">
      <c r="A163" s="3"/>
      <c r="B163" s="1" t="s">
        <v>118</v>
      </c>
      <c r="C163" s="111">
        <f aca="true" t="shared" si="47" ref="C163:I163">C164+C170+C173</f>
        <v>15949</v>
      </c>
      <c r="D163" s="111">
        <f t="shared" si="47"/>
        <v>2843</v>
      </c>
      <c r="E163" s="111">
        <f t="shared" si="47"/>
        <v>13106</v>
      </c>
      <c r="F163" s="111">
        <f t="shared" si="47"/>
        <v>314</v>
      </c>
      <c r="G163" s="111">
        <f t="shared" si="47"/>
        <v>6361</v>
      </c>
      <c r="H163" s="111">
        <f t="shared" si="47"/>
        <v>1050</v>
      </c>
      <c r="I163" s="111">
        <f t="shared" si="47"/>
        <v>7725</v>
      </c>
      <c r="CZ163" s="19"/>
    </row>
    <row r="164" spans="1:248" s="83" customFormat="1" ht="21.75" customHeight="1">
      <c r="A164" s="2" t="s">
        <v>108</v>
      </c>
      <c r="B164" s="2" t="s">
        <v>109</v>
      </c>
      <c r="C164" s="110">
        <f aca="true" t="shared" si="48" ref="C164:I164">C165+C166+C167+C168</f>
        <v>9900</v>
      </c>
      <c r="D164" s="110">
        <f t="shared" si="48"/>
        <v>2843</v>
      </c>
      <c r="E164" s="110">
        <f t="shared" si="48"/>
        <v>7057</v>
      </c>
      <c r="F164" s="110">
        <f t="shared" si="48"/>
        <v>314</v>
      </c>
      <c r="G164" s="110">
        <f t="shared" si="48"/>
        <v>2627</v>
      </c>
      <c r="H164" s="110">
        <f t="shared" si="48"/>
        <v>0</v>
      </c>
      <c r="I164" s="110">
        <f t="shared" si="48"/>
        <v>2941</v>
      </c>
      <c r="J164" s="85"/>
      <c r="K164" s="84"/>
      <c r="L164" s="85"/>
      <c r="M164" s="84"/>
      <c r="N164" s="85"/>
      <c r="O164" s="84"/>
      <c r="P164" s="85"/>
      <c r="Q164" s="84"/>
      <c r="R164" s="85"/>
      <c r="S164" s="84"/>
      <c r="T164" s="85"/>
      <c r="U164" s="84"/>
      <c r="V164" s="85"/>
      <c r="W164" s="84"/>
      <c r="X164" s="85"/>
      <c r="Y164" s="84"/>
      <c r="Z164" s="85"/>
      <c r="AA164" s="84"/>
      <c r="AB164" s="85"/>
      <c r="AC164" s="84"/>
      <c r="AD164" s="85"/>
      <c r="AE164" s="84"/>
      <c r="AF164" s="85"/>
      <c r="AG164" s="84"/>
      <c r="AH164" s="85"/>
      <c r="AI164" s="84"/>
      <c r="AJ164" s="85"/>
      <c r="AK164" s="84"/>
      <c r="AL164" s="85"/>
      <c r="AM164" s="84"/>
      <c r="AN164" s="85"/>
      <c r="AO164" s="84"/>
      <c r="AP164" s="85"/>
      <c r="AQ164" s="84"/>
      <c r="AR164" s="85"/>
      <c r="AS164" s="84"/>
      <c r="AT164" s="85"/>
      <c r="AU164" s="84"/>
      <c r="AV164" s="85"/>
      <c r="AW164" s="84"/>
      <c r="AX164" s="85"/>
      <c r="AY164" s="84"/>
      <c r="AZ164" s="85"/>
      <c r="BA164" s="84"/>
      <c r="BB164" s="85"/>
      <c r="BC164" s="84"/>
      <c r="BD164" s="85"/>
      <c r="BE164" s="84"/>
      <c r="BF164" s="85"/>
      <c r="BG164" s="84"/>
      <c r="BH164" s="85"/>
      <c r="BI164" s="84"/>
      <c r="BJ164" s="85"/>
      <c r="BK164" s="84"/>
      <c r="BL164" s="85"/>
      <c r="BM164" s="84"/>
      <c r="BN164" s="85"/>
      <c r="BO164" s="84"/>
      <c r="BP164" s="85"/>
      <c r="BQ164" s="84"/>
      <c r="BR164" s="85"/>
      <c r="BS164" s="84"/>
      <c r="BT164" s="85"/>
      <c r="BU164" s="84"/>
      <c r="BV164" s="85"/>
      <c r="BW164" s="84"/>
      <c r="BX164" s="85"/>
      <c r="BY164" s="84"/>
      <c r="BZ164" s="85"/>
      <c r="CA164" s="84"/>
      <c r="CB164" s="85"/>
      <c r="CC164" s="84"/>
      <c r="CD164" s="85"/>
      <c r="CE164" s="84"/>
      <c r="CF164" s="85"/>
      <c r="CG164" s="84"/>
      <c r="CH164" s="85"/>
      <c r="CI164" s="84"/>
      <c r="CJ164" s="85"/>
      <c r="CK164" s="84"/>
      <c r="CL164" s="85"/>
      <c r="CM164" s="84"/>
      <c r="CN164" s="85"/>
      <c r="CO164" s="84"/>
      <c r="CP164" s="85"/>
      <c r="CQ164" s="84"/>
      <c r="CR164" s="85"/>
      <c r="CS164" s="84"/>
      <c r="CT164" s="85"/>
      <c r="CU164" s="84"/>
      <c r="CV164" s="85"/>
      <c r="CW164" s="84"/>
      <c r="CX164" s="85"/>
      <c r="CY164" s="84"/>
      <c r="CZ164" s="85"/>
      <c r="DA164" s="84"/>
      <c r="DB164" s="85"/>
      <c r="DC164" s="84"/>
      <c r="DD164" s="85"/>
      <c r="DE164" s="84"/>
      <c r="DF164" s="85"/>
      <c r="DG164" s="84"/>
      <c r="DH164" s="85"/>
      <c r="DI164" s="84"/>
      <c r="DJ164" s="85"/>
      <c r="DK164" s="84"/>
      <c r="DL164" s="85"/>
      <c r="DM164" s="84"/>
      <c r="DN164" s="85"/>
      <c r="DO164" s="84"/>
      <c r="DP164" s="85"/>
      <c r="DQ164" s="84"/>
      <c r="DR164" s="85"/>
      <c r="DS164" s="84"/>
      <c r="DT164" s="85"/>
      <c r="DU164" s="84"/>
      <c r="DV164" s="85"/>
      <c r="DW164" s="84"/>
      <c r="DX164" s="85"/>
      <c r="DY164" s="84"/>
      <c r="DZ164" s="85"/>
      <c r="EA164" s="84"/>
      <c r="EB164" s="85"/>
      <c r="EC164" s="84"/>
      <c r="ED164" s="85"/>
      <c r="EE164" s="84"/>
      <c r="EF164" s="85"/>
      <c r="EG164" s="84"/>
      <c r="EH164" s="85"/>
      <c r="EI164" s="84"/>
      <c r="EJ164" s="85"/>
      <c r="EK164" s="84"/>
      <c r="EL164" s="85"/>
      <c r="EM164" s="84"/>
      <c r="EN164" s="85"/>
      <c r="EO164" s="84"/>
      <c r="EP164" s="85"/>
      <c r="EQ164" s="84"/>
      <c r="ER164" s="85"/>
      <c r="ES164" s="84"/>
      <c r="ET164" s="85"/>
      <c r="EU164" s="84"/>
      <c r="EV164" s="85"/>
      <c r="EW164" s="84"/>
      <c r="EX164" s="85"/>
      <c r="EY164" s="84"/>
      <c r="EZ164" s="85"/>
      <c r="FA164" s="84"/>
      <c r="FB164" s="85"/>
      <c r="FC164" s="84"/>
      <c r="FD164" s="85"/>
      <c r="FE164" s="84"/>
      <c r="FF164" s="85"/>
      <c r="FG164" s="84"/>
      <c r="FH164" s="85"/>
      <c r="FI164" s="84"/>
      <c r="FJ164" s="85"/>
      <c r="FK164" s="84"/>
      <c r="FL164" s="85"/>
      <c r="FM164" s="84"/>
      <c r="FN164" s="85"/>
      <c r="FO164" s="84"/>
      <c r="FP164" s="85"/>
      <c r="FQ164" s="84"/>
      <c r="FR164" s="85"/>
      <c r="FS164" s="84"/>
      <c r="FT164" s="85"/>
      <c r="FU164" s="84"/>
      <c r="FV164" s="85"/>
      <c r="FW164" s="84"/>
      <c r="FX164" s="85"/>
      <c r="FY164" s="84"/>
      <c r="FZ164" s="85"/>
      <c r="GA164" s="84"/>
      <c r="GB164" s="85"/>
      <c r="GC164" s="84"/>
      <c r="GD164" s="85"/>
      <c r="GE164" s="84"/>
      <c r="GF164" s="85"/>
      <c r="GG164" s="84"/>
      <c r="GH164" s="85"/>
      <c r="GI164" s="84"/>
      <c r="GJ164" s="85"/>
      <c r="GK164" s="84"/>
      <c r="GL164" s="85"/>
      <c r="GM164" s="84"/>
      <c r="GN164" s="85"/>
      <c r="GO164" s="84"/>
      <c r="GP164" s="85"/>
      <c r="GQ164" s="84"/>
      <c r="GR164" s="85"/>
      <c r="GS164" s="84"/>
      <c r="GT164" s="85"/>
      <c r="GU164" s="84"/>
      <c r="GV164" s="85"/>
      <c r="GW164" s="84"/>
      <c r="GX164" s="85"/>
      <c r="GY164" s="84"/>
      <c r="GZ164" s="85"/>
      <c r="HA164" s="84"/>
      <c r="HB164" s="85"/>
      <c r="HC164" s="84"/>
      <c r="HD164" s="85"/>
      <c r="HE164" s="84"/>
      <c r="HF164" s="85"/>
      <c r="HG164" s="84"/>
      <c r="HH164" s="85"/>
      <c r="HI164" s="84"/>
      <c r="HJ164" s="85"/>
      <c r="HK164" s="84"/>
      <c r="HL164" s="85"/>
      <c r="HM164" s="84"/>
      <c r="HN164" s="85"/>
      <c r="HO164" s="84"/>
      <c r="HP164" s="85"/>
      <c r="HQ164" s="84"/>
      <c r="HR164" s="85"/>
      <c r="HS164" s="84"/>
      <c r="HT164" s="85"/>
      <c r="HU164" s="84"/>
      <c r="HV164" s="85"/>
      <c r="HW164" s="84"/>
      <c r="HX164" s="85"/>
      <c r="HY164" s="84"/>
      <c r="HZ164" s="85"/>
      <c r="IA164" s="84"/>
      <c r="IB164" s="85"/>
      <c r="IC164" s="84"/>
      <c r="ID164" s="85"/>
      <c r="IE164" s="84"/>
      <c r="IF164" s="85"/>
      <c r="IG164" s="84"/>
      <c r="IH164" s="85"/>
      <c r="II164" s="84"/>
      <c r="IJ164" s="85"/>
      <c r="IK164" s="84"/>
      <c r="IL164" s="85"/>
      <c r="IM164" s="84"/>
      <c r="IN164" s="85"/>
    </row>
    <row r="165" spans="1:248" s="83" customFormat="1" ht="41.25" customHeight="1">
      <c r="A165" s="84">
        <v>1</v>
      </c>
      <c r="B165" s="85" t="s">
        <v>135</v>
      </c>
      <c r="C165" s="121">
        <f>D165+E165</f>
        <v>7058</v>
      </c>
      <c r="D165" s="123">
        <v>986</v>
      </c>
      <c r="E165" s="123">
        <v>6072</v>
      </c>
      <c r="F165" s="123"/>
      <c r="G165" s="123">
        <v>1961</v>
      </c>
      <c r="H165" s="118"/>
      <c r="I165" s="121">
        <f>G165+H165</f>
        <v>1961</v>
      </c>
      <c r="J165" s="85"/>
      <c r="K165" s="84"/>
      <c r="L165" s="85"/>
      <c r="M165" s="84"/>
      <c r="N165" s="85"/>
      <c r="O165" s="84"/>
      <c r="P165" s="85"/>
      <c r="Q165" s="84"/>
      <c r="R165" s="85"/>
      <c r="S165" s="84"/>
      <c r="T165" s="85"/>
      <c r="U165" s="84"/>
      <c r="V165" s="85"/>
      <c r="W165" s="84"/>
      <c r="X165" s="85"/>
      <c r="Y165" s="84"/>
      <c r="Z165" s="85"/>
      <c r="AA165" s="84"/>
      <c r="AB165" s="85"/>
      <c r="AC165" s="84"/>
      <c r="AD165" s="85"/>
      <c r="AE165" s="84"/>
      <c r="AF165" s="85"/>
      <c r="AG165" s="84"/>
      <c r="AH165" s="85"/>
      <c r="AI165" s="84"/>
      <c r="AJ165" s="85"/>
      <c r="AK165" s="84"/>
      <c r="AL165" s="85"/>
      <c r="AM165" s="84"/>
      <c r="AN165" s="85"/>
      <c r="AO165" s="84"/>
      <c r="AP165" s="85"/>
      <c r="AQ165" s="84"/>
      <c r="AR165" s="85"/>
      <c r="AS165" s="84"/>
      <c r="AT165" s="85"/>
      <c r="AU165" s="84"/>
      <c r="AV165" s="85"/>
      <c r="AW165" s="84"/>
      <c r="AX165" s="85"/>
      <c r="AY165" s="84"/>
      <c r="AZ165" s="85"/>
      <c r="BA165" s="84"/>
      <c r="BB165" s="85"/>
      <c r="BC165" s="84"/>
      <c r="BD165" s="85"/>
      <c r="BE165" s="84"/>
      <c r="BF165" s="85"/>
      <c r="BG165" s="84"/>
      <c r="BH165" s="85"/>
      <c r="BI165" s="84"/>
      <c r="BJ165" s="85"/>
      <c r="BK165" s="84"/>
      <c r="BL165" s="85"/>
      <c r="BM165" s="84"/>
      <c r="BN165" s="85"/>
      <c r="BO165" s="84"/>
      <c r="BP165" s="85"/>
      <c r="BQ165" s="84"/>
      <c r="BR165" s="85"/>
      <c r="BS165" s="84"/>
      <c r="BT165" s="85"/>
      <c r="BU165" s="84"/>
      <c r="BV165" s="85"/>
      <c r="BW165" s="84"/>
      <c r="BX165" s="85"/>
      <c r="BY165" s="84"/>
      <c r="BZ165" s="85"/>
      <c r="CA165" s="84"/>
      <c r="CB165" s="85"/>
      <c r="CC165" s="84"/>
      <c r="CD165" s="85"/>
      <c r="CE165" s="84"/>
      <c r="CF165" s="85"/>
      <c r="CG165" s="84"/>
      <c r="CH165" s="85"/>
      <c r="CI165" s="84"/>
      <c r="CJ165" s="85"/>
      <c r="CK165" s="84"/>
      <c r="CL165" s="85"/>
      <c r="CM165" s="84"/>
      <c r="CN165" s="85"/>
      <c r="CO165" s="84"/>
      <c r="CP165" s="85"/>
      <c r="CQ165" s="84"/>
      <c r="CR165" s="85"/>
      <c r="CS165" s="84"/>
      <c r="CT165" s="85"/>
      <c r="CU165" s="84"/>
      <c r="CV165" s="85"/>
      <c r="CW165" s="84"/>
      <c r="CX165" s="85"/>
      <c r="CY165" s="84"/>
      <c r="CZ165" s="85"/>
      <c r="DA165" s="84"/>
      <c r="DB165" s="85"/>
      <c r="DC165" s="84"/>
      <c r="DD165" s="85"/>
      <c r="DE165" s="84"/>
      <c r="DF165" s="85"/>
      <c r="DG165" s="84"/>
      <c r="DH165" s="85"/>
      <c r="DI165" s="84"/>
      <c r="DJ165" s="85"/>
      <c r="DK165" s="84"/>
      <c r="DL165" s="85"/>
      <c r="DM165" s="84"/>
      <c r="DN165" s="85"/>
      <c r="DO165" s="84"/>
      <c r="DP165" s="85"/>
      <c r="DQ165" s="84"/>
      <c r="DR165" s="85"/>
      <c r="DS165" s="84"/>
      <c r="DT165" s="85"/>
      <c r="DU165" s="84"/>
      <c r="DV165" s="85"/>
      <c r="DW165" s="84"/>
      <c r="DX165" s="85"/>
      <c r="DY165" s="84"/>
      <c r="DZ165" s="85"/>
      <c r="EA165" s="84"/>
      <c r="EB165" s="85"/>
      <c r="EC165" s="84"/>
      <c r="ED165" s="85"/>
      <c r="EE165" s="84"/>
      <c r="EF165" s="85"/>
      <c r="EG165" s="84"/>
      <c r="EH165" s="85"/>
      <c r="EI165" s="84"/>
      <c r="EJ165" s="85"/>
      <c r="EK165" s="84"/>
      <c r="EL165" s="85"/>
      <c r="EM165" s="84"/>
      <c r="EN165" s="85"/>
      <c r="EO165" s="84"/>
      <c r="EP165" s="85"/>
      <c r="EQ165" s="84"/>
      <c r="ER165" s="85"/>
      <c r="ES165" s="84"/>
      <c r="ET165" s="85"/>
      <c r="EU165" s="84"/>
      <c r="EV165" s="85"/>
      <c r="EW165" s="84"/>
      <c r="EX165" s="85"/>
      <c r="EY165" s="84"/>
      <c r="EZ165" s="85"/>
      <c r="FA165" s="84"/>
      <c r="FB165" s="85"/>
      <c r="FC165" s="84"/>
      <c r="FD165" s="85"/>
      <c r="FE165" s="84"/>
      <c r="FF165" s="85"/>
      <c r="FG165" s="84"/>
      <c r="FH165" s="85"/>
      <c r="FI165" s="84"/>
      <c r="FJ165" s="85"/>
      <c r="FK165" s="84"/>
      <c r="FL165" s="85"/>
      <c r="FM165" s="84"/>
      <c r="FN165" s="85"/>
      <c r="FO165" s="84"/>
      <c r="FP165" s="85"/>
      <c r="FQ165" s="84"/>
      <c r="FR165" s="85"/>
      <c r="FS165" s="84"/>
      <c r="FT165" s="85"/>
      <c r="FU165" s="84"/>
      <c r="FV165" s="85"/>
      <c r="FW165" s="84"/>
      <c r="FX165" s="85"/>
      <c r="FY165" s="84"/>
      <c r="FZ165" s="85"/>
      <c r="GA165" s="84"/>
      <c r="GB165" s="85"/>
      <c r="GC165" s="84"/>
      <c r="GD165" s="85"/>
      <c r="GE165" s="84"/>
      <c r="GF165" s="85"/>
      <c r="GG165" s="84"/>
      <c r="GH165" s="85"/>
      <c r="GI165" s="84"/>
      <c r="GJ165" s="85"/>
      <c r="GK165" s="84"/>
      <c r="GL165" s="85"/>
      <c r="GM165" s="84"/>
      <c r="GN165" s="85"/>
      <c r="GO165" s="84"/>
      <c r="GP165" s="85"/>
      <c r="GQ165" s="84"/>
      <c r="GR165" s="85"/>
      <c r="GS165" s="84"/>
      <c r="GT165" s="85"/>
      <c r="GU165" s="84"/>
      <c r="GV165" s="85"/>
      <c r="GW165" s="84"/>
      <c r="GX165" s="85"/>
      <c r="GY165" s="84"/>
      <c r="GZ165" s="85"/>
      <c r="HA165" s="84"/>
      <c r="HB165" s="85"/>
      <c r="HC165" s="84"/>
      <c r="HD165" s="85"/>
      <c r="HE165" s="84"/>
      <c r="HF165" s="85"/>
      <c r="HG165" s="84"/>
      <c r="HH165" s="85"/>
      <c r="HI165" s="84"/>
      <c r="HJ165" s="85"/>
      <c r="HK165" s="84"/>
      <c r="HL165" s="85"/>
      <c r="HM165" s="84"/>
      <c r="HN165" s="85"/>
      <c r="HO165" s="84"/>
      <c r="HP165" s="85"/>
      <c r="HQ165" s="84"/>
      <c r="HR165" s="85"/>
      <c r="HS165" s="84"/>
      <c r="HT165" s="85"/>
      <c r="HU165" s="84"/>
      <c r="HV165" s="85"/>
      <c r="HW165" s="84"/>
      <c r="HX165" s="85"/>
      <c r="HY165" s="84"/>
      <c r="HZ165" s="85"/>
      <c r="IA165" s="84"/>
      <c r="IB165" s="85"/>
      <c r="IC165" s="84"/>
      <c r="ID165" s="85"/>
      <c r="IE165" s="84"/>
      <c r="IF165" s="85"/>
      <c r="IG165" s="84"/>
      <c r="IH165" s="85"/>
      <c r="II165" s="84"/>
      <c r="IJ165" s="85"/>
      <c r="IK165" s="84"/>
      <c r="IL165" s="85"/>
      <c r="IM165" s="84"/>
      <c r="IN165" s="85"/>
    </row>
    <row r="166" spans="1:248" s="83" customFormat="1" ht="24.75" customHeight="1">
      <c r="A166" s="84">
        <v>2</v>
      </c>
      <c r="B166" s="85" t="s">
        <v>31</v>
      </c>
      <c r="C166" s="121">
        <f>D166+E166</f>
        <v>1445</v>
      </c>
      <c r="D166" s="123">
        <v>907</v>
      </c>
      <c r="E166" s="123">
        <v>538</v>
      </c>
      <c r="F166" s="121">
        <v>105</v>
      </c>
      <c r="G166" s="123">
        <v>428</v>
      </c>
      <c r="H166" s="118"/>
      <c r="I166" s="121">
        <f>F166+G166</f>
        <v>533</v>
      </c>
      <c r="J166" s="85"/>
      <c r="K166" s="84"/>
      <c r="L166" s="85"/>
      <c r="M166" s="84"/>
      <c r="N166" s="85"/>
      <c r="O166" s="84"/>
      <c r="P166" s="85"/>
      <c r="Q166" s="84"/>
      <c r="R166" s="85"/>
      <c r="S166" s="84"/>
      <c r="T166" s="85"/>
      <c r="U166" s="84"/>
      <c r="V166" s="85"/>
      <c r="W166" s="84"/>
      <c r="X166" s="85"/>
      <c r="Y166" s="84"/>
      <c r="Z166" s="85"/>
      <c r="AA166" s="84"/>
      <c r="AB166" s="85"/>
      <c r="AC166" s="84"/>
      <c r="AD166" s="85"/>
      <c r="AE166" s="84"/>
      <c r="AF166" s="85"/>
      <c r="AG166" s="84"/>
      <c r="AH166" s="85"/>
      <c r="AI166" s="84"/>
      <c r="AJ166" s="85"/>
      <c r="AK166" s="84"/>
      <c r="AL166" s="85"/>
      <c r="AM166" s="84"/>
      <c r="AN166" s="85"/>
      <c r="AO166" s="84"/>
      <c r="AP166" s="85"/>
      <c r="AQ166" s="84"/>
      <c r="AR166" s="85"/>
      <c r="AS166" s="84"/>
      <c r="AT166" s="85"/>
      <c r="AU166" s="84"/>
      <c r="AV166" s="85"/>
      <c r="AW166" s="84"/>
      <c r="AX166" s="85"/>
      <c r="AY166" s="84"/>
      <c r="AZ166" s="85"/>
      <c r="BA166" s="84"/>
      <c r="BB166" s="85"/>
      <c r="BC166" s="84"/>
      <c r="BD166" s="85"/>
      <c r="BE166" s="84"/>
      <c r="BF166" s="85"/>
      <c r="BG166" s="84"/>
      <c r="BH166" s="85"/>
      <c r="BI166" s="84"/>
      <c r="BJ166" s="85"/>
      <c r="BK166" s="84"/>
      <c r="BL166" s="85"/>
      <c r="BM166" s="84"/>
      <c r="BN166" s="85"/>
      <c r="BO166" s="84"/>
      <c r="BP166" s="85"/>
      <c r="BQ166" s="84"/>
      <c r="BR166" s="85"/>
      <c r="BS166" s="84"/>
      <c r="BT166" s="85"/>
      <c r="BU166" s="84"/>
      <c r="BV166" s="85"/>
      <c r="BW166" s="84"/>
      <c r="BX166" s="85"/>
      <c r="BY166" s="84"/>
      <c r="BZ166" s="85"/>
      <c r="CA166" s="84"/>
      <c r="CB166" s="85"/>
      <c r="CC166" s="84"/>
      <c r="CD166" s="85"/>
      <c r="CE166" s="84"/>
      <c r="CF166" s="85"/>
      <c r="CG166" s="84"/>
      <c r="CH166" s="85"/>
      <c r="CI166" s="84"/>
      <c r="CJ166" s="85"/>
      <c r="CK166" s="84"/>
      <c r="CL166" s="85"/>
      <c r="CM166" s="84"/>
      <c r="CN166" s="85"/>
      <c r="CO166" s="84"/>
      <c r="CP166" s="85"/>
      <c r="CQ166" s="84"/>
      <c r="CR166" s="85"/>
      <c r="CS166" s="84"/>
      <c r="CT166" s="85"/>
      <c r="CU166" s="84"/>
      <c r="CV166" s="85"/>
      <c r="CW166" s="84"/>
      <c r="CX166" s="85"/>
      <c r="CY166" s="84"/>
      <c r="CZ166" s="85"/>
      <c r="DA166" s="84"/>
      <c r="DB166" s="85"/>
      <c r="DC166" s="84"/>
      <c r="DD166" s="85"/>
      <c r="DE166" s="84"/>
      <c r="DF166" s="85"/>
      <c r="DG166" s="84"/>
      <c r="DH166" s="85"/>
      <c r="DI166" s="84"/>
      <c r="DJ166" s="85"/>
      <c r="DK166" s="84"/>
      <c r="DL166" s="85"/>
      <c r="DM166" s="84"/>
      <c r="DN166" s="85"/>
      <c r="DO166" s="84"/>
      <c r="DP166" s="85"/>
      <c r="DQ166" s="84"/>
      <c r="DR166" s="85"/>
      <c r="DS166" s="84"/>
      <c r="DT166" s="85"/>
      <c r="DU166" s="84"/>
      <c r="DV166" s="85"/>
      <c r="DW166" s="84"/>
      <c r="DX166" s="85"/>
      <c r="DY166" s="84"/>
      <c r="DZ166" s="85"/>
      <c r="EA166" s="84"/>
      <c r="EB166" s="85"/>
      <c r="EC166" s="84"/>
      <c r="ED166" s="85"/>
      <c r="EE166" s="84"/>
      <c r="EF166" s="85"/>
      <c r="EG166" s="84"/>
      <c r="EH166" s="85"/>
      <c r="EI166" s="84"/>
      <c r="EJ166" s="85"/>
      <c r="EK166" s="84"/>
      <c r="EL166" s="85"/>
      <c r="EM166" s="84"/>
      <c r="EN166" s="85"/>
      <c r="EO166" s="84"/>
      <c r="EP166" s="85"/>
      <c r="EQ166" s="84"/>
      <c r="ER166" s="85"/>
      <c r="ES166" s="84"/>
      <c r="ET166" s="85"/>
      <c r="EU166" s="84"/>
      <c r="EV166" s="85"/>
      <c r="EW166" s="84"/>
      <c r="EX166" s="85"/>
      <c r="EY166" s="84"/>
      <c r="EZ166" s="85"/>
      <c r="FA166" s="84"/>
      <c r="FB166" s="85"/>
      <c r="FC166" s="84"/>
      <c r="FD166" s="85"/>
      <c r="FE166" s="84"/>
      <c r="FF166" s="85"/>
      <c r="FG166" s="84"/>
      <c r="FH166" s="85"/>
      <c r="FI166" s="84"/>
      <c r="FJ166" s="85"/>
      <c r="FK166" s="84"/>
      <c r="FL166" s="85"/>
      <c r="FM166" s="84"/>
      <c r="FN166" s="85"/>
      <c r="FO166" s="84"/>
      <c r="FP166" s="85"/>
      <c r="FQ166" s="84"/>
      <c r="FR166" s="85"/>
      <c r="FS166" s="84"/>
      <c r="FT166" s="85"/>
      <c r="FU166" s="84"/>
      <c r="FV166" s="85"/>
      <c r="FW166" s="84"/>
      <c r="FX166" s="85"/>
      <c r="FY166" s="84"/>
      <c r="FZ166" s="85"/>
      <c r="GA166" s="84"/>
      <c r="GB166" s="85"/>
      <c r="GC166" s="84"/>
      <c r="GD166" s="85"/>
      <c r="GE166" s="84"/>
      <c r="GF166" s="85"/>
      <c r="GG166" s="84"/>
      <c r="GH166" s="85"/>
      <c r="GI166" s="84"/>
      <c r="GJ166" s="85"/>
      <c r="GK166" s="84"/>
      <c r="GL166" s="85"/>
      <c r="GM166" s="84"/>
      <c r="GN166" s="85"/>
      <c r="GO166" s="84"/>
      <c r="GP166" s="85"/>
      <c r="GQ166" s="84"/>
      <c r="GR166" s="85"/>
      <c r="GS166" s="84"/>
      <c r="GT166" s="85"/>
      <c r="GU166" s="84"/>
      <c r="GV166" s="85"/>
      <c r="GW166" s="84"/>
      <c r="GX166" s="85"/>
      <c r="GY166" s="84"/>
      <c r="GZ166" s="85"/>
      <c r="HA166" s="84"/>
      <c r="HB166" s="85"/>
      <c r="HC166" s="84"/>
      <c r="HD166" s="85"/>
      <c r="HE166" s="84"/>
      <c r="HF166" s="85"/>
      <c r="HG166" s="84"/>
      <c r="HH166" s="85"/>
      <c r="HI166" s="84"/>
      <c r="HJ166" s="85"/>
      <c r="HK166" s="84"/>
      <c r="HL166" s="85"/>
      <c r="HM166" s="84"/>
      <c r="HN166" s="85"/>
      <c r="HO166" s="84"/>
      <c r="HP166" s="85"/>
      <c r="HQ166" s="84"/>
      <c r="HR166" s="85"/>
      <c r="HS166" s="84"/>
      <c r="HT166" s="85"/>
      <c r="HU166" s="84"/>
      <c r="HV166" s="85"/>
      <c r="HW166" s="84"/>
      <c r="HX166" s="85"/>
      <c r="HY166" s="84"/>
      <c r="HZ166" s="85"/>
      <c r="IA166" s="84"/>
      <c r="IB166" s="85"/>
      <c r="IC166" s="84"/>
      <c r="ID166" s="85"/>
      <c r="IE166" s="84"/>
      <c r="IF166" s="85"/>
      <c r="IG166" s="84"/>
      <c r="IH166" s="85"/>
      <c r="II166" s="84"/>
      <c r="IJ166" s="85"/>
      <c r="IK166" s="84"/>
      <c r="IL166" s="85"/>
      <c r="IM166" s="84"/>
      <c r="IN166" s="85"/>
    </row>
    <row r="167" spans="1:248" s="83" customFormat="1" ht="24.75" customHeight="1">
      <c r="A167" s="84">
        <v>3</v>
      </c>
      <c r="B167" s="85" t="s">
        <v>34</v>
      </c>
      <c r="C167" s="121">
        <f>D167+E167</f>
        <v>964</v>
      </c>
      <c r="D167" s="123">
        <v>640</v>
      </c>
      <c r="E167" s="123">
        <v>324</v>
      </c>
      <c r="F167" s="121">
        <v>116</v>
      </c>
      <c r="G167" s="123">
        <v>208</v>
      </c>
      <c r="H167" s="118"/>
      <c r="I167" s="121">
        <f>F167+G167</f>
        <v>324</v>
      </c>
      <c r="J167" s="85"/>
      <c r="K167" s="84"/>
      <c r="L167" s="85"/>
      <c r="M167" s="84"/>
      <c r="N167" s="85"/>
      <c r="O167" s="84"/>
      <c r="P167" s="85"/>
      <c r="Q167" s="84"/>
      <c r="R167" s="85"/>
      <c r="S167" s="84"/>
      <c r="T167" s="85"/>
      <c r="U167" s="84"/>
      <c r="V167" s="85"/>
      <c r="W167" s="84"/>
      <c r="X167" s="85"/>
      <c r="Y167" s="84"/>
      <c r="Z167" s="85"/>
      <c r="AA167" s="84"/>
      <c r="AB167" s="85"/>
      <c r="AC167" s="84"/>
      <c r="AD167" s="85"/>
      <c r="AE167" s="84"/>
      <c r="AF167" s="85"/>
      <c r="AG167" s="84"/>
      <c r="AH167" s="85"/>
      <c r="AI167" s="84"/>
      <c r="AJ167" s="85"/>
      <c r="AK167" s="84"/>
      <c r="AL167" s="85"/>
      <c r="AM167" s="84"/>
      <c r="AN167" s="85"/>
      <c r="AO167" s="84"/>
      <c r="AP167" s="85"/>
      <c r="AQ167" s="84"/>
      <c r="AR167" s="85"/>
      <c r="AS167" s="84"/>
      <c r="AT167" s="85"/>
      <c r="AU167" s="84"/>
      <c r="AV167" s="85"/>
      <c r="AW167" s="84"/>
      <c r="AX167" s="85"/>
      <c r="AY167" s="84"/>
      <c r="AZ167" s="85"/>
      <c r="BA167" s="84"/>
      <c r="BB167" s="85"/>
      <c r="BC167" s="84"/>
      <c r="BD167" s="85"/>
      <c r="BE167" s="84"/>
      <c r="BF167" s="85"/>
      <c r="BG167" s="84"/>
      <c r="BH167" s="85"/>
      <c r="BI167" s="84"/>
      <c r="BJ167" s="85"/>
      <c r="BK167" s="84"/>
      <c r="BL167" s="85"/>
      <c r="BM167" s="84"/>
      <c r="BN167" s="85"/>
      <c r="BO167" s="84"/>
      <c r="BP167" s="85"/>
      <c r="BQ167" s="84"/>
      <c r="BR167" s="85"/>
      <c r="BS167" s="84"/>
      <c r="BT167" s="85"/>
      <c r="BU167" s="84"/>
      <c r="BV167" s="85"/>
      <c r="BW167" s="84"/>
      <c r="BX167" s="85"/>
      <c r="BY167" s="84"/>
      <c r="BZ167" s="85"/>
      <c r="CA167" s="84"/>
      <c r="CB167" s="85"/>
      <c r="CC167" s="84"/>
      <c r="CD167" s="85"/>
      <c r="CE167" s="84"/>
      <c r="CF167" s="85"/>
      <c r="CG167" s="84"/>
      <c r="CH167" s="85"/>
      <c r="CI167" s="84"/>
      <c r="CJ167" s="85"/>
      <c r="CK167" s="84"/>
      <c r="CL167" s="85"/>
      <c r="CM167" s="84"/>
      <c r="CN167" s="85"/>
      <c r="CO167" s="84"/>
      <c r="CP167" s="85"/>
      <c r="CQ167" s="84"/>
      <c r="CR167" s="85"/>
      <c r="CS167" s="84"/>
      <c r="CT167" s="85"/>
      <c r="CU167" s="84"/>
      <c r="CV167" s="85"/>
      <c r="CW167" s="84"/>
      <c r="CX167" s="85"/>
      <c r="CY167" s="84"/>
      <c r="CZ167" s="85"/>
      <c r="DA167" s="84"/>
      <c r="DB167" s="85"/>
      <c r="DC167" s="84"/>
      <c r="DD167" s="85"/>
      <c r="DE167" s="84"/>
      <c r="DF167" s="85"/>
      <c r="DG167" s="84"/>
      <c r="DH167" s="85"/>
      <c r="DI167" s="84"/>
      <c r="DJ167" s="85"/>
      <c r="DK167" s="84"/>
      <c r="DL167" s="85"/>
      <c r="DM167" s="84"/>
      <c r="DN167" s="85"/>
      <c r="DO167" s="84"/>
      <c r="DP167" s="85"/>
      <c r="DQ167" s="84"/>
      <c r="DR167" s="85"/>
      <c r="DS167" s="84"/>
      <c r="DT167" s="85"/>
      <c r="DU167" s="84"/>
      <c r="DV167" s="85"/>
      <c r="DW167" s="84"/>
      <c r="DX167" s="85"/>
      <c r="DY167" s="84"/>
      <c r="DZ167" s="85"/>
      <c r="EA167" s="84"/>
      <c r="EB167" s="85"/>
      <c r="EC167" s="84"/>
      <c r="ED167" s="85"/>
      <c r="EE167" s="84"/>
      <c r="EF167" s="85"/>
      <c r="EG167" s="84"/>
      <c r="EH167" s="85"/>
      <c r="EI167" s="84"/>
      <c r="EJ167" s="85"/>
      <c r="EK167" s="84"/>
      <c r="EL167" s="85"/>
      <c r="EM167" s="84"/>
      <c r="EN167" s="85"/>
      <c r="EO167" s="84"/>
      <c r="EP167" s="85"/>
      <c r="EQ167" s="84"/>
      <c r="ER167" s="85"/>
      <c r="ES167" s="84"/>
      <c r="ET167" s="85"/>
      <c r="EU167" s="84"/>
      <c r="EV167" s="85"/>
      <c r="EW167" s="84"/>
      <c r="EX167" s="85"/>
      <c r="EY167" s="84"/>
      <c r="EZ167" s="85"/>
      <c r="FA167" s="84"/>
      <c r="FB167" s="85"/>
      <c r="FC167" s="84"/>
      <c r="FD167" s="85"/>
      <c r="FE167" s="84"/>
      <c r="FF167" s="85"/>
      <c r="FG167" s="84"/>
      <c r="FH167" s="85"/>
      <c r="FI167" s="84"/>
      <c r="FJ167" s="85"/>
      <c r="FK167" s="84"/>
      <c r="FL167" s="85"/>
      <c r="FM167" s="84"/>
      <c r="FN167" s="85"/>
      <c r="FO167" s="84"/>
      <c r="FP167" s="85"/>
      <c r="FQ167" s="84"/>
      <c r="FR167" s="85"/>
      <c r="FS167" s="84"/>
      <c r="FT167" s="85"/>
      <c r="FU167" s="84"/>
      <c r="FV167" s="85"/>
      <c r="FW167" s="84"/>
      <c r="FX167" s="85"/>
      <c r="FY167" s="84"/>
      <c r="FZ167" s="85"/>
      <c r="GA167" s="84"/>
      <c r="GB167" s="85"/>
      <c r="GC167" s="84"/>
      <c r="GD167" s="85"/>
      <c r="GE167" s="84"/>
      <c r="GF167" s="85"/>
      <c r="GG167" s="84"/>
      <c r="GH167" s="85"/>
      <c r="GI167" s="84"/>
      <c r="GJ167" s="85"/>
      <c r="GK167" s="84"/>
      <c r="GL167" s="85"/>
      <c r="GM167" s="84"/>
      <c r="GN167" s="85"/>
      <c r="GO167" s="84"/>
      <c r="GP167" s="85"/>
      <c r="GQ167" s="84"/>
      <c r="GR167" s="85"/>
      <c r="GS167" s="84"/>
      <c r="GT167" s="85"/>
      <c r="GU167" s="84"/>
      <c r="GV167" s="85"/>
      <c r="GW167" s="84"/>
      <c r="GX167" s="85"/>
      <c r="GY167" s="84"/>
      <c r="GZ167" s="85"/>
      <c r="HA167" s="84"/>
      <c r="HB167" s="85"/>
      <c r="HC167" s="84"/>
      <c r="HD167" s="85"/>
      <c r="HE167" s="84"/>
      <c r="HF167" s="85"/>
      <c r="HG167" s="84"/>
      <c r="HH167" s="85"/>
      <c r="HI167" s="84"/>
      <c r="HJ167" s="85"/>
      <c r="HK167" s="84"/>
      <c r="HL167" s="85"/>
      <c r="HM167" s="84"/>
      <c r="HN167" s="85"/>
      <c r="HO167" s="84"/>
      <c r="HP167" s="85"/>
      <c r="HQ167" s="84"/>
      <c r="HR167" s="85"/>
      <c r="HS167" s="84"/>
      <c r="HT167" s="85"/>
      <c r="HU167" s="84"/>
      <c r="HV167" s="85"/>
      <c r="HW167" s="84"/>
      <c r="HX167" s="85"/>
      <c r="HY167" s="84"/>
      <c r="HZ167" s="85"/>
      <c r="IA167" s="84"/>
      <c r="IB167" s="85"/>
      <c r="IC167" s="84"/>
      <c r="ID167" s="85"/>
      <c r="IE167" s="84"/>
      <c r="IF167" s="85"/>
      <c r="IG167" s="84"/>
      <c r="IH167" s="85"/>
      <c r="II167" s="84"/>
      <c r="IJ167" s="85"/>
      <c r="IK167" s="84"/>
      <c r="IL167" s="85"/>
      <c r="IM167" s="84"/>
      <c r="IN167" s="85"/>
    </row>
    <row r="168" spans="1:248" s="83" customFormat="1" ht="24" customHeight="1">
      <c r="A168" s="84">
        <v>4</v>
      </c>
      <c r="B168" s="85" t="s">
        <v>141</v>
      </c>
      <c r="C168" s="121">
        <f>D168+E168</f>
        <v>433</v>
      </c>
      <c r="D168" s="123">
        <v>310</v>
      </c>
      <c r="E168" s="123">
        <v>123</v>
      </c>
      <c r="F168" s="121">
        <v>93</v>
      </c>
      <c r="G168" s="123">
        <v>30</v>
      </c>
      <c r="H168" s="118"/>
      <c r="I168" s="121">
        <f>F168+G168</f>
        <v>123</v>
      </c>
      <c r="J168" s="85"/>
      <c r="K168" s="84"/>
      <c r="L168" s="85"/>
      <c r="M168" s="84"/>
      <c r="N168" s="85"/>
      <c r="O168" s="84"/>
      <c r="P168" s="85"/>
      <c r="Q168" s="84"/>
      <c r="R168" s="85"/>
      <c r="S168" s="84"/>
      <c r="T168" s="85"/>
      <c r="U168" s="84"/>
      <c r="V168" s="85"/>
      <c r="W168" s="84"/>
      <c r="X168" s="85"/>
      <c r="Y168" s="84"/>
      <c r="Z168" s="85"/>
      <c r="AA168" s="84"/>
      <c r="AB168" s="85"/>
      <c r="AC168" s="84"/>
      <c r="AD168" s="85"/>
      <c r="AE168" s="84"/>
      <c r="AF168" s="85"/>
      <c r="AG168" s="84"/>
      <c r="AH168" s="85"/>
      <c r="AI168" s="84"/>
      <c r="AJ168" s="85"/>
      <c r="AK168" s="84"/>
      <c r="AL168" s="85"/>
      <c r="AM168" s="84"/>
      <c r="AN168" s="85"/>
      <c r="AO168" s="84"/>
      <c r="AP168" s="85"/>
      <c r="AQ168" s="84"/>
      <c r="AR168" s="85"/>
      <c r="AS168" s="84"/>
      <c r="AT168" s="85"/>
      <c r="AU168" s="84"/>
      <c r="AV168" s="85"/>
      <c r="AW168" s="84"/>
      <c r="AX168" s="85"/>
      <c r="AY168" s="84"/>
      <c r="AZ168" s="85"/>
      <c r="BA168" s="84"/>
      <c r="BB168" s="85"/>
      <c r="BC168" s="84"/>
      <c r="BD168" s="85"/>
      <c r="BE168" s="84"/>
      <c r="BF168" s="85"/>
      <c r="BG168" s="84"/>
      <c r="BH168" s="85"/>
      <c r="BI168" s="84"/>
      <c r="BJ168" s="85"/>
      <c r="BK168" s="84"/>
      <c r="BL168" s="85"/>
      <c r="BM168" s="84"/>
      <c r="BN168" s="85"/>
      <c r="BO168" s="84"/>
      <c r="BP168" s="85"/>
      <c r="BQ168" s="84"/>
      <c r="BR168" s="85"/>
      <c r="BS168" s="84"/>
      <c r="BT168" s="85"/>
      <c r="BU168" s="84"/>
      <c r="BV168" s="85"/>
      <c r="BW168" s="84"/>
      <c r="BX168" s="85"/>
      <c r="BY168" s="84"/>
      <c r="BZ168" s="85"/>
      <c r="CA168" s="84"/>
      <c r="CB168" s="85"/>
      <c r="CC168" s="84"/>
      <c r="CD168" s="85"/>
      <c r="CE168" s="84"/>
      <c r="CF168" s="85"/>
      <c r="CG168" s="84"/>
      <c r="CH168" s="85"/>
      <c r="CI168" s="84"/>
      <c r="CJ168" s="85"/>
      <c r="CK168" s="84"/>
      <c r="CL168" s="85"/>
      <c r="CM168" s="84"/>
      <c r="CN168" s="85"/>
      <c r="CO168" s="84"/>
      <c r="CP168" s="85"/>
      <c r="CQ168" s="84"/>
      <c r="CR168" s="85"/>
      <c r="CS168" s="84"/>
      <c r="CT168" s="85"/>
      <c r="CU168" s="84"/>
      <c r="CV168" s="85"/>
      <c r="CW168" s="84"/>
      <c r="CX168" s="85"/>
      <c r="CY168" s="84"/>
      <c r="CZ168" s="85"/>
      <c r="DA168" s="84"/>
      <c r="DB168" s="85"/>
      <c r="DC168" s="84"/>
      <c r="DD168" s="85"/>
      <c r="DE168" s="84"/>
      <c r="DF168" s="85"/>
      <c r="DG168" s="84"/>
      <c r="DH168" s="85"/>
      <c r="DI168" s="84"/>
      <c r="DJ168" s="85"/>
      <c r="DK168" s="84"/>
      <c r="DL168" s="85"/>
      <c r="DM168" s="84"/>
      <c r="DN168" s="85"/>
      <c r="DO168" s="84"/>
      <c r="DP168" s="85"/>
      <c r="DQ168" s="84"/>
      <c r="DR168" s="85"/>
      <c r="DS168" s="84"/>
      <c r="DT168" s="85"/>
      <c r="DU168" s="84"/>
      <c r="DV168" s="85"/>
      <c r="DW168" s="84"/>
      <c r="DX168" s="85"/>
      <c r="DY168" s="84"/>
      <c r="DZ168" s="85"/>
      <c r="EA168" s="84"/>
      <c r="EB168" s="85"/>
      <c r="EC168" s="84"/>
      <c r="ED168" s="85"/>
      <c r="EE168" s="84"/>
      <c r="EF168" s="85"/>
      <c r="EG168" s="84"/>
      <c r="EH168" s="85"/>
      <c r="EI168" s="84"/>
      <c r="EJ168" s="85"/>
      <c r="EK168" s="84"/>
      <c r="EL168" s="85"/>
      <c r="EM168" s="84"/>
      <c r="EN168" s="85"/>
      <c r="EO168" s="84"/>
      <c r="EP168" s="85"/>
      <c r="EQ168" s="84"/>
      <c r="ER168" s="85"/>
      <c r="ES168" s="84"/>
      <c r="ET168" s="85"/>
      <c r="EU168" s="84"/>
      <c r="EV168" s="85"/>
      <c r="EW168" s="84"/>
      <c r="EX168" s="85"/>
      <c r="EY168" s="84"/>
      <c r="EZ168" s="85"/>
      <c r="FA168" s="84"/>
      <c r="FB168" s="85"/>
      <c r="FC168" s="84"/>
      <c r="FD168" s="85"/>
      <c r="FE168" s="84"/>
      <c r="FF168" s="85"/>
      <c r="FG168" s="84"/>
      <c r="FH168" s="85"/>
      <c r="FI168" s="84"/>
      <c r="FJ168" s="85"/>
      <c r="FK168" s="84"/>
      <c r="FL168" s="85"/>
      <c r="FM168" s="84"/>
      <c r="FN168" s="85"/>
      <c r="FO168" s="84"/>
      <c r="FP168" s="85"/>
      <c r="FQ168" s="84"/>
      <c r="FR168" s="85"/>
      <c r="FS168" s="84"/>
      <c r="FT168" s="85"/>
      <c r="FU168" s="84"/>
      <c r="FV168" s="85"/>
      <c r="FW168" s="84"/>
      <c r="FX168" s="85"/>
      <c r="FY168" s="84"/>
      <c r="FZ168" s="85"/>
      <c r="GA168" s="84"/>
      <c r="GB168" s="85"/>
      <c r="GC168" s="84"/>
      <c r="GD168" s="85"/>
      <c r="GE168" s="84"/>
      <c r="GF168" s="85"/>
      <c r="GG168" s="84"/>
      <c r="GH168" s="85"/>
      <c r="GI168" s="84"/>
      <c r="GJ168" s="85"/>
      <c r="GK168" s="84"/>
      <c r="GL168" s="85"/>
      <c r="GM168" s="84"/>
      <c r="GN168" s="85"/>
      <c r="GO168" s="84"/>
      <c r="GP168" s="85"/>
      <c r="GQ168" s="84"/>
      <c r="GR168" s="85"/>
      <c r="GS168" s="84"/>
      <c r="GT168" s="85"/>
      <c r="GU168" s="84"/>
      <c r="GV168" s="85"/>
      <c r="GW168" s="84"/>
      <c r="GX168" s="85"/>
      <c r="GY168" s="84"/>
      <c r="GZ168" s="85"/>
      <c r="HA168" s="84"/>
      <c r="HB168" s="85"/>
      <c r="HC168" s="84"/>
      <c r="HD168" s="85"/>
      <c r="HE168" s="84"/>
      <c r="HF168" s="85"/>
      <c r="HG168" s="84"/>
      <c r="HH168" s="85"/>
      <c r="HI168" s="84"/>
      <c r="HJ168" s="85"/>
      <c r="HK168" s="84"/>
      <c r="HL168" s="85"/>
      <c r="HM168" s="84"/>
      <c r="HN168" s="85"/>
      <c r="HO168" s="84"/>
      <c r="HP168" s="85"/>
      <c r="HQ168" s="84"/>
      <c r="HR168" s="85"/>
      <c r="HS168" s="84"/>
      <c r="HT168" s="85"/>
      <c r="HU168" s="84"/>
      <c r="HV168" s="85"/>
      <c r="HW168" s="84"/>
      <c r="HX168" s="85"/>
      <c r="HY168" s="84"/>
      <c r="HZ168" s="85"/>
      <c r="IA168" s="84"/>
      <c r="IB168" s="85"/>
      <c r="IC168" s="84"/>
      <c r="ID168" s="85"/>
      <c r="IE168" s="84"/>
      <c r="IF168" s="85"/>
      <c r="IG168" s="84"/>
      <c r="IH168" s="85"/>
      <c r="II168" s="84"/>
      <c r="IJ168" s="85"/>
      <c r="IK168" s="84"/>
      <c r="IL168" s="85"/>
      <c r="IM168" s="84"/>
      <c r="IN168" s="85"/>
    </row>
    <row r="169" spans="1:248" s="157" customFormat="1" ht="18" customHeight="1">
      <c r="A169" s="84"/>
      <c r="B169" s="85"/>
      <c r="C169" s="121"/>
      <c r="D169" s="123"/>
      <c r="E169" s="123"/>
      <c r="F169" s="123"/>
      <c r="G169" s="123"/>
      <c r="H169" s="118"/>
      <c r="I169" s="121"/>
      <c r="J169" s="155"/>
      <c r="K169" s="156"/>
      <c r="L169" s="155"/>
      <c r="M169" s="156"/>
      <c r="N169" s="155"/>
      <c r="O169" s="156"/>
      <c r="P169" s="155"/>
      <c r="Q169" s="156"/>
      <c r="R169" s="155"/>
      <c r="S169" s="156"/>
      <c r="T169" s="155"/>
      <c r="U169" s="156"/>
      <c r="V169" s="155"/>
      <c r="W169" s="156"/>
      <c r="X169" s="155"/>
      <c r="Y169" s="156"/>
      <c r="Z169" s="155"/>
      <c r="AA169" s="156"/>
      <c r="AB169" s="155"/>
      <c r="AC169" s="156"/>
      <c r="AD169" s="155"/>
      <c r="AE169" s="156"/>
      <c r="AF169" s="155"/>
      <c r="AG169" s="156"/>
      <c r="AH169" s="155"/>
      <c r="AI169" s="156"/>
      <c r="AJ169" s="155"/>
      <c r="AK169" s="156"/>
      <c r="AL169" s="155"/>
      <c r="AM169" s="156"/>
      <c r="AN169" s="155"/>
      <c r="AO169" s="156"/>
      <c r="AP169" s="155"/>
      <c r="AQ169" s="156"/>
      <c r="AR169" s="155"/>
      <c r="AS169" s="156"/>
      <c r="AT169" s="155"/>
      <c r="AU169" s="156"/>
      <c r="AV169" s="155"/>
      <c r="AW169" s="156"/>
      <c r="AX169" s="155"/>
      <c r="AY169" s="156"/>
      <c r="AZ169" s="155"/>
      <c r="BA169" s="156"/>
      <c r="BB169" s="155"/>
      <c r="BC169" s="156"/>
      <c r="BD169" s="155"/>
      <c r="BE169" s="156"/>
      <c r="BF169" s="155"/>
      <c r="BG169" s="156"/>
      <c r="BH169" s="155"/>
      <c r="BI169" s="156"/>
      <c r="BJ169" s="155"/>
      <c r="BK169" s="156"/>
      <c r="BL169" s="155"/>
      <c r="BM169" s="156"/>
      <c r="BN169" s="155"/>
      <c r="BO169" s="156"/>
      <c r="BP169" s="155"/>
      <c r="BQ169" s="156"/>
      <c r="BR169" s="155"/>
      <c r="BS169" s="156"/>
      <c r="BT169" s="155"/>
      <c r="BU169" s="156"/>
      <c r="BV169" s="155"/>
      <c r="BW169" s="156"/>
      <c r="BX169" s="155"/>
      <c r="BY169" s="156"/>
      <c r="BZ169" s="155"/>
      <c r="CA169" s="156"/>
      <c r="CB169" s="155"/>
      <c r="CC169" s="156"/>
      <c r="CD169" s="155"/>
      <c r="CE169" s="156"/>
      <c r="CF169" s="155"/>
      <c r="CG169" s="156"/>
      <c r="CH169" s="155"/>
      <c r="CI169" s="156"/>
      <c r="CJ169" s="155"/>
      <c r="CK169" s="156"/>
      <c r="CL169" s="155"/>
      <c r="CM169" s="156"/>
      <c r="CN169" s="155"/>
      <c r="CO169" s="156"/>
      <c r="CP169" s="155"/>
      <c r="CQ169" s="156"/>
      <c r="CR169" s="155"/>
      <c r="CS169" s="156"/>
      <c r="CT169" s="155"/>
      <c r="CU169" s="156"/>
      <c r="CV169" s="155"/>
      <c r="CW169" s="156"/>
      <c r="CX169" s="155"/>
      <c r="CY169" s="156"/>
      <c r="CZ169" s="155"/>
      <c r="DA169" s="156"/>
      <c r="DB169" s="155"/>
      <c r="DC169" s="156"/>
      <c r="DD169" s="155"/>
      <c r="DE169" s="156"/>
      <c r="DF169" s="155"/>
      <c r="DG169" s="156"/>
      <c r="DH169" s="155"/>
      <c r="DI169" s="156"/>
      <c r="DJ169" s="155"/>
      <c r="DK169" s="156"/>
      <c r="DL169" s="155"/>
      <c r="DM169" s="156"/>
      <c r="DN169" s="155"/>
      <c r="DO169" s="156"/>
      <c r="DP169" s="155"/>
      <c r="DQ169" s="156"/>
      <c r="DR169" s="155"/>
      <c r="DS169" s="156"/>
      <c r="DT169" s="155"/>
      <c r="DU169" s="156"/>
      <c r="DV169" s="155"/>
      <c r="DW169" s="156"/>
      <c r="DX169" s="155"/>
      <c r="DY169" s="156"/>
      <c r="DZ169" s="155"/>
      <c r="EA169" s="156"/>
      <c r="EB169" s="155"/>
      <c r="EC169" s="156"/>
      <c r="ED169" s="155"/>
      <c r="EE169" s="156"/>
      <c r="EF169" s="155"/>
      <c r="EG169" s="156"/>
      <c r="EH169" s="155"/>
      <c r="EI169" s="156"/>
      <c r="EJ169" s="155"/>
      <c r="EK169" s="156"/>
      <c r="EL169" s="155"/>
      <c r="EM169" s="156"/>
      <c r="EN169" s="155"/>
      <c r="EO169" s="156"/>
      <c r="EP169" s="155"/>
      <c r="EQ169" s="156"/>
      <c r="ER169" s="155"/>
      <c r="ES169" s="156"/>
      <c r="ET169" s="155"/>
      <c r="EU169" s="156"/>
      <c r="EV169" s="155"/>
      <c r="EW169" s="156"/>
      <c r="EX169" s="155"/>
      <c r="EY169" s="156"/>
      <c r="EZ169" s="155"/>
      <c r="FA169" s="156"/>
      <c r="FB169" s="155"/>
      <c r="FC169" s="156"/>
      <c r="FD169" s="155"/>
      <c r="FE169" s="156"/>
      <c r="FF169" s="155"/>
      <c r="FG169" s="156"/>
      <c r="FH169" s="155"/>
      <c r="FI169" s="156"/>
      <c r="FJ169" s="155"/>
      <c r="FK169" s="156"/>
      <c r="FL169" s="155"/>
      <c r="FM169" s="156"/>
      <c r="FN169" s="155"/>
      <c r="FO169" s="156"/>
      <c r="FP169" s="155"/>
      <c r="FQ169" s="156"/>
      <c r="FR169" s="155"/>
      <c r="FS169" s="156"/>
      <c r="FT169" s="155"/>
      <c r="FU169" s="156"/>
      <c r="FV169" s="155"/>
      <c r="FW169" s="156"/>
      <c r="FX169" s="155"/>
      <c r="FY169" s="156"/>
      <c r="FZ169" s="155"/>
      <c r="GA169" s="156"/>
      <c r="GB169" s="155"/>
      <c r="GC169" s="156"/>
      <c r="GD169" s="155"/>
      <c r="GE169" s="156"/>
      <c r="GF169" s="155"/>
      <c r="GG169" s="156"/>
      <c r="GH169" s="155"/>
      <c r="GI169" s="156"/>
      <c r="GJ169" s="155"/>
      <c r="GK169" s="156"/>
      <c r="GL169" s="155"/>
      <c r="GM169" s="156"/>
      <c r="GN169" s="155"/>
      <c r="GO169" s="156"/>
      <c r="GP169" s="155"/>
      <c r="GQ169" s="156"/>
      <c r="GR169" s="155"/>
      <c r="GS169" s="156"/>
      <c r="GT169" s="155"/>
      <c r="GU169" s="156"/>
      <c r="GV169" s="155"/>
      <c r="GW169" s="156"/>
      <c r="GX169" s="155"/>
      <c r="GY169" s="156"/>
      <c r="GZ169" s="155"/>
      <c r="HA169" s="156"/>
      <c r="HB169" s="155"/>
      <c r="HC169" s="156"/>
      <c r="HD169" s="155"/>
      <c r="HE169" s="156"/>
      <c r="HF169" s="155"/>
      <c r="HG169" s="156"/>
      <c r="HH169" s="155"/>
      <c r="HI169" s="156"/>
      <c r="HJ169" s="155"/>
      <c r="HK169" s="156"/>
      <c r="HL169" s="155"/>
      <c r="HM169" s="156"/>
      <c r="HN169" s="155"/>
      <c r="HO169" s="156"/>
      <c r="HP169" s="155"/>
      <c r="HQ169" s="156"/>
      <c r="HR169" s="155"/>
      <c r="HS169" s="156"/>
      <c r="HT169" s="155"/>
      <c r="HU169" s="156"/>
      <c r="HV169" s="155"/>
      <c r="HW169" s="156"/>
      <c r="HX169" s="155"/>
      <c r="HY169" s="156"/>
      <c r="HZ169" s="155"/>
      <c r="IA169" s="156"/>
      <c r="IB169" s="155"/>
      <c r="IC169" s="156"/>
      <c r="ID169" s="155"/>
      <c r="IE169" s="156"/>
      <c r="IF169" s="155"/>
      <c r="IG169" s="156"/>
      <c r="IH169" s="155"/>
      <c r="II169" s="156"/>
      <c r="IJ169" s="155"/>
      <c r="IK169" s="156"/>
      <c r="IL169" s="155"/>
      <c r="IM169" s="156"/>
      <c r="IN169" s="155"/>
    </row>
    <row r="170" spans="1:248" s="83" customFormat="1" ht="24.75" customHeight="1">
      <c r="A170" s="72" t="s">
        <v>110</v>
      </c>
      <c r="B170" s="71" t="s">
        <v>111</v>
      </c>
      <c r="C170" s="154">
        <f aca="true" t="shared" si="49" ref="C170:I170">C171+C172</f>
        <v>1665</v>
      </c>
      <c r="D170" s="154">
        <f t="shared" si="49"/>
        <v>0</v>
      </c>
      <c r="E170" s="154">
        <f t="shared" si="49"/>
        <v>1665</v>
      </c>
      <c r="F170" s="154">
        <f t="shared" si="49"/>
        <v>0</v>
      </c>
      <c r="G170" s="154">
        <f t="shared" si="49"/>
        <v>400</v>
      </c>
      <c r="H170" s="154">
        <f t="shared" si="49"/>
        <v>0</v>
      </c>
      <c r="I170" s="154">
        <f t="shared" si="49"/>
        <v>400</v>
      </c>
      <c r="J170" s="85"/>
      <c r="K170" s="84"/>
      <c r="L170" s="85"/>
      <c r="M170" s="84"/>
      <c r="N170" s="85"/>
      <c r="O170" s="84"/>
      <c r="P170" s="85"/>
      <c r="Q170" s="84"/>
      <c r="R170" s="85"/>
      <c r="S170" s="84"/>
      <c r="T170" s="85"/>
      <c r="U170" s="84"/>
      <c r="V170" s="85"/>
      <c r="W170" s="84"/>
      <c r="X170" s="85"/>
      <c r="Y170" s="84"/>
      <c r="Z170" s="85"/>
      <c r="AA170" s="84"/>
      <c r="AB170" s="85"/>
      <c r="AC170" s="84"/>
      <c r="AD170" s="85"/>
      <c r="AE170" s="84"/>
      <c r="AF170" s="85"/>
      <c r="AG170" s="84"/>
      <c r="AH170" s="85"/>
      <c r="AI170" s="84"/>
      <c r="AJ170" s="85"/>
      <c r="AK170" s="84"/>
      <c r="AL170" s="85"/>
      <c r="AM170" s="84"/>
      <c r="AN170" s="85"/>
      <c r="AO170" s="84"/>
      <c r="AP170" s="85"/>
      <c r="AQ170" s="84"/>
      <c r="AR170" s="85"/>
      <c r="AS170" s="84"/>
      <c r="AT170" s="85"/>
      <c r="AU170" s="84"/>
      <c r="AV170" s="85"/>
      <c r="AW170" s="84"/>
      <c r="AX170" s="85"/>
      <c r="AY170" s="84"/>
      <c r="AZ170" s="85"/>
      <c r="BA170" s="84"/>
      <c r="BB170" s="85"/>
      <c r="BC170" s="84"/>
      <c r="BD170" s="85"/>
      <c r="BE170" s="84"/>
      <c r="BF170" s="85"/>
      <c r="BG170" s="84"/>
      <c r="BH170" s="85"/>
      <c r="BI170" s="84"/>
      <c r="BJ170" s="85"/>
      <c r="BK170" s="84"/>
      <c r="BL170" s="85"/>
      <c r="BM170" s="84"/>
      <c r="BN170" s="85"/>
      <c r="BO170" s="84"/>
      <c r="BP170" s="85"/>
      <c r="BQ170" s="84"/>
      <c r="BR170" s="85"/>
      <c r="BS170" s="84"/>
      <c r="BT170" s="85"/>
      <c r="BU170" s="84"/>
      <c r="BV170" s="85"/>
      <c r="BW170" s="84"/>
      <c r="BX170" s="85"/>
      <c r="BY170" s="84"/>
      <c r="BZ170" s="85"/>
      <c r="CA170" s="84"/>
      <c r="CB170" s="85"/>
      <c r="CC170" s="84"/>
      <c r="CD170" s="85"/>
      <c r="CE170" s="84"/>
      <c r="CF170" s="85"/>
      <c r="CG170" s="84"/>
      <c r="CH170" s="85"/>
      <c r="CI170" s="84"/>
      <c r="CJ170" s="85"/>
      <c r="CK170" s="84"/>
      <c r="CL170" s="85"/>
      <c r="CM170" s="84"/>
      <c r="CN170" s="85"/>
      <c r="CO170" s="84"/>
      <c r="CP170" s="85"/>
      <c r="CQ170" s="84"/>
      <c r="CR170" s="85"/>
      <c r="CS170" s="84"/>
      <c r="CT170" s="85"/>
      <c r="CU170" s="84"/>
      <c r="CV170" s="85"/>
      <c r="CW170" s="84"/>
      <c r="CX170" s="85"/>
      <c r="CY170" s="84"/>
      <c r="CZ170" s="85"/>
      <c r="DA170" s="84"/>
      <c r="DB170" s="85"/>
      <c r="DC170" s="84"/>
      <c r="DD170" s="85"/>
      <c r="DE170" s="84"/>
      <c r="DF170" s="85"/>
      <c r="DG170" s="84"/>
      <c r="DH170" s="85"/>
      <c r="DI170" s="84"/>
      <c r="DJ170" s="85"/>
      <c r="DK170" s="84"/>
      <c r="DL170" s="85"/>
      <c r="DM170" s="84"/>
      <c r="DN170" s="85"/>
      <c r="DO170" s="84"/>
      <c r="DP170" s="85"/>
      <c r="DQ170" s="84"/>
      <c r="DR170" s="85"/>
      <c r="DS170" s="84"/>
      <c r="DT170" s="85"/>
      <c r="DU170" s="84"/>
      <c r="DV170" s="85"/>
      <c r="DW170" s="84"/>
      <c r="DX170" s="85"/>
      <c r="DY170" s="84"/>
      <c r="DZ170" s="85"/>
      <c r="EA170" s="84"/>
      <c r="EB170" s="85"/>
      <c r="EC170" s="84"/>
      <c r="ED170" s="85"/>
      <c r="EE170" s="84"/>
      <c r="EF170" s="85"/>
      <c r="EG170" s="84"/>
      <c r="EH170" s="85"/>
      <c r="EI170" s="84"/>
      <c r="EJ170" s="85"/>
      <c r="EK170" s="84"/>
      <c r="EL170" s="85"/>
      <c r="EM170" s="84"/>
      <c r="EN170" s="85"/>
      <c r="EO170" s="84"/>
      <c r="EP170" s="85"/>
      <c r="EQ170" s="84"/>
      <c r="ER170" s="85"/>
      <c r="ES170" s="84"/>
      <c r="ET170" s="85"/>
      <c r="EU170" s="84"/>
      <c r="EV170" s="85"/>
      <c r="EW170" s="84"/>
      <c r="EX170" s="85"/>
      <c r="EY170" s="84"/>
      <c r="EZ170" s="85"/>
      <c r="FA170" s="84"/>
      <c r="FB170" s="85"/>
      <c r="FC170" s="84"/>
      <c r="FD170" s="85"/>
      <c r="FE170" s="84"/>
      <c r="FF170" s="85"/>
      <c r="FG170" s="84"/>
      <c r="FH170" s="85"/>
      <c r="FI170" s="84"/>
      <c r="FJ170" s="85"/>
      <c r="FK170" s="84"/>
      <c r="FL170" s="85"/>
      <c r="FM170" s="84"/>
      <c r="FN170" s="85"/>
      <c r="FO170" s="84"/>
      <c r="FP170" s="85"/>
      <c r="FQ170" s="84"/>
      <c r="FR170" s="85"/>
      <c r="FS170" s="84"/>
      <c r="FT170" s="85"/>
      <c r="FU170" s="84"/>
      <c r="FV170" s="85"/>
      <c r="FW170" s="84"/>
      <c r="FX170" s="85"/>
      <c r="FY170" s="84"/>
      <c r="FZ170" s="85"/>
      <c r="GA170" s="84"/>
      <c r="GB170" s="85"/>
      <c r="GC170" s="84"/>
      <c r="GD170" s="85"/>
      <c r="GE170" s="84"/>
      <c r="GF170" s="85"/>
      <c r="GG170" s="84"/>
      <c r="GH170" s="85"/>
      <c r="GI170" s="84"/>
      <c r="GJ170" s="85"/>
      <c r="GK170" s="84"/>
      <c r="GL170" s="85"/>
      <c r="GM170" s="84"/>
      <c r="GN170" s="85"/>
      <c r="GO170" s="84"/>
      <c r="GP170" s="85"/>
      <c r="GQ170" s="84"/>
      <c r="GR170" s="85"/>
      <c r="GS170" s="84"/>
      <c r="GT170" s="85"/>
      <c r="GU170" s="84"/>
      <c r="GV170" s="85"/>
      <c r="GW170" s="84"/>
      <c r="GX170" s="85"/>
      <c r="GY170" s="84"/>
      <c r="GZ170" s="85"/>
      <c r="HA170" s="84"/>
      <c r="HB170" s="85"/>
      <c r="HC170" s="84"/>
      <c r="HD170" s="85"/>
      <c r="HE170" s="84"/>
      <c r="HF170" s="85"/>
      <c r="HG170" s="84"/>
      <c r="HH170" s="85"/>
      <c r="HI170" s="84"/>
      <c r="HJ170" s="85"/>
      <c r="HK170" s="84"/>
      <c r="HL170" s="85"/>
      <c r="HM170" s="84"/>
      <c r="HN170" s="85"/>
      <c r="HO170" s="84"/>
      <c r="HP170" s="85"/>
      <c r="HQ170" s="84"/>
      <c r="HR170" s="85"/>
      <c r="HS170" s="84"/>
      <c r="HT170" s="85"/>
      <c r="HU170" s="84"/>
      <c r="HV170" s="85"/>
      <c r="HW170" s="84"/>
      <c r="HX170" s="85"/>
      <c r="HY170" s="84"/>
      <c r="HZ170" s="85"/>
      <c r="IA170" s="84"/>
      <c r="IB170" s="85"/>
      <c r="IC170" s="84"/>
      <c r="ID170" s="85"/>
      <c r="IE170" s="84"/>
      <c r="IF170" s="85"/>
      <c r="IG170" s="84"/>
      <c r="IH170" s="85"/>
      <c r="II170" s="84"/>
      <c r="IJ170" s="85"/>
      <c r="IK170" s="84"/>
      <c r="IL170" s="85"/>
      <c r="IM170" s="84"/>
      <c r="IN170" s="85"/>
    </row>
    <row r="171" spans="1:248" s="83" customFormat="1" ht="19.5" customHeight="1">
      <c r="A171" s="84">
        <v>1</v>
      </c>
      <c r="B171" s="85" t="s">
        <v>98</v>
      </c>
      <c r="C171" s="121">
        <v>900</v>
      </c>
      <c r="D171" s="123"/>
      <c r="E171" s="123">
        <v>900</v>
      </c>
      <c r="F171" s="123"/>
      <c r="G171" s="123">
        <v>100</v>
      </c>
      <c r="H171" s="118"/>
      <c r="I171" s="123">
        <v>100</v>
      </c>
      <c r="J171" s="85"/>
      <c r="K171" s="84"/>
      <c r="L171" s="85"/>
      <c r="M171" s="84"/>
      <c r="N171" s="85"/>
      <c r="O171" s="84"/>
      <c r="P171" s="85"/>
      <c r="Q171" s="84"/>
      <c r="R171" s="85"/>
      <c r="S171" s="84"/>
      <c r="T171" s="85"/>
      <c r="U171" s="84"/>
      <c r="V171" s="85"/>
      <c r="W171" s="84"/>
      <c r="X171" s="85"/>
      <c r="Y171" s="84"/>
      <c r="Z171" s="85"/>
      <c r="AA171" s="84"/>
      <c r="AB171" s="85"/>
      <c r="AC171" s="84"/>
      <c r="AD171" s="85"/>
      <c r="AE171" s="84"/>
      <c r="AF171" s="85"/>
      <c r="AG171" s="84"/>
      <c r="AH171" s="85"/>
      <c r="AI171" s="84"/>
      <c r="AJ171" s="85"/>
      <c r="AK171" s="84"/>
      <c r="AL171" s="85"/>
      <c r="AM171" s="84"/>
      <c r="AN171" s="85"/>
      <c r="AO171" s="84"/>
      <c r="AP171" s="85"/>
      <c r="AQ171" s="84"/>
      <c r="AR171" s="85"/>
      <c r="AS171" s="84"/>
      <c r="AT171" s="85"/>
      <c r="AU171" s="84"/>
      <c r="AV171" s="85"/>
      <c r="AW171" s="84"/>
      <c r="AX171" s="85"/>
      <c r="AY171" s="84"/>
      <c r="AZ171" s="85"/>
      <c r="BA171" s="84"/>
      <c r="BB171" s="85"/>
      <c r="BC171" s="84"/>
      <c r="BD171" s="85"/>
      <c r="BE171" s="84"/>
      <c r="BF171" s="85"/>
      <c r="BG171" s="84"/>
      <c r="BH171" s="85"/>
      <c r="BI171" s="84"/>
      <c r="BJ171" s="85"/>
      <c r="BK171" s="84"/>
      <c r="BL171" s="85"/>
      <c r="BM171" s="84"/>
      <c r="BN171" s="85"/>
      <c r="BO171" s="84"/>
      <c r="BP171" s="85"/>
      <c r="BQ171" s="84"/>
      <c r="BR171" s="85"/>
      <c r="BS171" s="84"/>
      <c r="BT171" s="85"/>
      <c r="BU171" s="84"/>
      <c r="BV171" s="85"/>
      <c r="BW171" s="84"/>
      <c r="BX171" s="85"/>
      <c r="BY171" s="84"/>
      <c r="BZ171" s="85"/>
      <c r="CA171" s="84"/>
      <c r="CB171" s="85"/>
      <c r="CC171" s="84"/>
      <c r="CD171" s="85"/>
      <c r="CE171" s="84"/>
      <c r="CF171" s="85"/>
      <c r="CG171" s="84"/>
      <c r="CH171" s="85"/>
      <c r="CI171" s="84"/>
      <c r="CJ171" s="85"/>
      <c r="CK171" s="84"/>
      <c r="CL171" s="85"/>
      <c r="CM171" s="84"/>
      <c r="CN171" s="85"/>
      <c r="CO171" s="84"/>
      <c r="CP171" s="85"/>
      <c r="CQ171" s="84"/>
      <c r="CR171" s="85"/>
      <c r="CS171" s="84"/>
      <c r="CT171" s="85"/>
      <c r="CU171" s="84"/>
      <c r="CV171" s="85"/>
      <c r="CW171" s="84"/>
      <c r="CX171" s="85"/>
      <c r="CY171" s="84"/>
      <c r="CZ171" s="85"/>
      <c r="DA171" s="84"/>
      <c r="DB171" s="85"/>
      <c r="DC171" s="84"/>
      <c r="DD171" s="85"/>
      <c r="DE171" s="84"/>
      <c r="DF171" s="85"/>
      <c r="DG171" s="84"/>
      <c r="DH171" s="85"/>
      <c r="DI171" s="84"/>
      <c r="DJ171" s="85"/>
      <c r="DK171" s="84"/>
      <c r="DL171" s="85"/>
      <c r="DM171" s="84"/>
      <c r="DN171" s="85"/>
      <c r="DO171" s="84"/>
      <c r="DP171" s="85"/>
      <c r="DQ171" s="84"/>
      <c r="DR171" s="85"/>
      <c r="DS171" s="84"/>
      <c r="DT171" s="85"/>
      <c r="DU171" s="84"/>
      <c r="DV171" s="85"/>
      <c r="DW171" s="84"/>
      <c r="DX171" s="85"/>
      <c r="DY171" s="84"/>
      <c r="DZ171" s="85"/>
      <c r="EA171" s="84"/>
      <c r="EB171" s="85"/>
      <c r="EC171" s="84"/>
      <c r="ED171" s="85"/>
      <c r="EE171" s="84"/>
      <c r="EF171" s="85"/>
      <c r="EG171" s="84"/>
      <c r="EH171" s="85"/>
      <c r="EI171" s="84"/>
      <c r="EJ171" s="85"/>
      <c r="EK171" s="84"/>
      <c r="EL171" s="85"/>
      <c r="EM171" s="84"/>
      <c r="EN171" s="85"/>
      <c r="EO171" s="84"/>
      <c r="EP171" s="85"/>
      <c r="EQ171" s="84"/>
      <c r="ER171" s="85"/>
      <c r="ES171" s="84"/>
      <c r="ET171" s="85"/>
      <c r="EU171" s="84"/>
      <c r="EV171" s="85"/>
      <c r="EW171" s="84"/>
      <c r="EX171" s="85"/>
      <c r="EY171" s="84"/>
      <c r="EZ171" s="85"/>
      <c r="FA171" s="84"/>
      <c r="FB171" s="85"/>
      <c r="FC171" s="84"/>
      <c r="FD171" s="85"/>
      <c r="FE171" s="84"/>
      <c r="FF171" s="85"/>
      <c r="FG171" s="84"/>
      <c r="FH171" s="85"/>
      <c r="FI171" s="84"/>
      <c r="FJ171" s="85"/>
      <c r="FK171" s="84"/>
      <c r="FL171" s="85"/>
      <c r="FM171" s="84"/>
      <c r="FN171" s="85"/>
      <c r="FO171" s="84"/>
      <c r="FP171" s="85"/>
      <c r="FQ171" s="84"/>
      <c r="FR171" s="85"/>
      <c r="FS171" s="84"/>
      <c r="FT171" s="85"/>
      <c r="FU171" s="84"/>
      <c r="FV171" s="85"/>
      <c r="FW171" s="84"/>
      <c r="FX171" s="85"/>
      <c r="FY171" s="84"/>
      <c r="FZ171" s="85"/>
      <c r="GA171" s="84"/>
      <c r="GB171" s="85"/>
      <c r="GC171" s="84"/>
      <c r="GD171" s="85"/>
      <c r="GE171" s="84"/>
      <c r="GF171" s="85"/>
      <c r="GG171" s="84"/>
      <c r="GH171" s="85"/>
      <c r="GI171" s="84"/>
      <c r="GJ171" s="85"/>
      <c r="GK171" s="84"/>
      <c r="GL171" s="85"/>
      <c r="GM171" s="84"/>
      <c r="GN171" s="85"/>
      <c r="GO171" s="84"/>
      <c r="GP171" s="85"/>
      <c r="GQ171" s="84"/>
      <c r="GR171" s="85"/>
      <c r="GS171" s="84"/>
      <c r="GT171" s="85"/>
      <c r="GU171" s="84"/>
      <c r="GV171" s="85"/>
      <c r="GW171" s="84"/>
      <c r="GX171" s="85"/>
      <c r="GY171" s="84"/>
      <c r="GZ171" s="85"/>
      <c r="HA171" s="84"/>
      <c r="HB171" s="85"/>
      <c r="HC171" s="84"/>
      <c r="HD171" s="85"/>
      <c r="HE171" s="84"/>
      <c r="HF171" s="85"/>
      <c r="HG171" s="84"/>
      <c r="HH171" s="85"/>
      <c r="HI171" s="84"/>
      <c r="HJ171" s="85"/>
      <c r="HK171" s="84"/>
      <c r="HL171" s="85"/>
      <c r="HM171" s="84"/>
      <c r="HN171" s="85"/>
      <c r="HO171" s="84"/>
      <c r="HP171" s="85"/>
      <c r="HQ171" s="84"/>
      <c r="HR171" s="85"/>
      <c r="HS171" s="84"/>
      <c r="HT171" s="85"/>
      <c r="HU171" s="84"/>
      <c r="HV171" s="85"/>
      <c r="HW171" s="84"/>
      <c r="HX171" s="85"/>
      <c r="HY171" s="84"/>
      <c r="HZ171" s="85"/>
      <c r="IA171" s="84"/>
      <c r="IB171" s="85"/>
      <c r="IC171" s="84"/>
      <c r="ID171" s="85"/>
      <c r="IE171" s="84"/>
      <c r="IF171" s="85"/>
      <c r="IG171" s="84"/>
      <c r="IH171" s="85"/>
      <c r="II171" s="84"/>
      <c r="IJ171" s="85"/>
      <c r="IK171" s="84"/>
      <c r="IL171" s="85"/>
      <c r="IM171" s="84"/>
      <c r="IN171" s="85"/>
    </row>
    <row r="172" spans="1:104" ht="25.5">
      <c r="A172" s="84">
        <v>2</v>
      </c>
      <c r="B172" s="85" t="s">
        <v>256</v>
      </c>
      <c r="C172" s="121">
        <v>765</v>
      </c>
      <c r="D172" s="123"/>
      <c r="E172" s="124">
        <v>765</v>
      </c>
      <c r="F172" s="123"/>
      <c r="G172" s="123">
        <v>300</v>
      </c>
      <c r="H172" s="118"/>
      <c r="I172" s="121">
        <v>300</v>
      </c>
      <c r="CZ172" s="19"/>
    </row>
    <row r="173" spans="1:104" ht="12.75">
      <c r="A173" s="2" t="s">
        <v>112</v>
      </c>
      <c r="B173" s="5" t="s">
        <v>121</v>
      </c>
      <c r="C173" s="112">
        <v>4384</v>
      </c>
      <c r="D173" s="112"/>
      <c r="E173" s="112">
        <v>4384</v>
      </c>
      <c r="F173" s="112"/>
      <c r="G173" s="112">
        <v>3334</v>
      </c>
      <c r="H173" s="116">
        <v>1050</v>
      </c>
      <c r="I173" s="112">
        <f>G173+H173</f>
        <v>4384</v>
      </c>
      <c r="CZ173" s="19"/>
    </row>
    <row r="174" spans="1:104" s="22" customFormat="1" ht="21" customHeight="1">
      <c r="A174" s="2"/>
      <c r="B174" s="5"/>
      <c r="C174" s="92"/>
      <c r="D174" s="92"/>
      <c r="E174" s="92"/>
      <c r="F174" s="92"/>
      <c r="G174" s="92"/>
      <c r="H174" s="118"/>
      <c r="I174" s="92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</row>
    <row r="175" spans="1:104" ht="12.75">
      <c r="A175" s="3"/>
      <c r="B175" s="1" t="s">
        <v>119</v>
      </c>
      <c r="C175" s="127">
        <f aca="true" t="shared" si="50" ref="C175:I175">C176+C191+C200</f>
        <v>56084</v>
      </c>
      <c r="D175" s="127">
        <f t="shared" si="50"/>
        <v>26564</v>
      </c>
      <c r="E175" s="127">
        <f t="shared" si="50"/>
        <v>29520</v>
      </c>
      <c r="F175" s="127">
        <f t="shared" si="50"/>
        <v>564</v>
      </c>
      <c r="G175" s="127">
        <f t="shared" si="50"/>
        <v>4737</v>
      </c>
      <c r="H175" s="127">
        <f t="shared" si="50"/>
        <v>0</v>
      </c>
      <c r="I175" s="127">
        <f t="shared" si="50"/>
        <v>5301</v>
      </c>
      <c r="CZ175" s="19"/>
    </row>
    <row r="176" spans="1:104" s="83" customFormat="1" ht="19.5" customHeight="1">
      <c r="A176" s="2" t="s">
        <v>108</v>
      </c>
      <c r="B176" s="2" t="s">
        <v>109</v>
      </c>
      <c r="C176" s="127">
        <f aca="true" t="shared" si="51" ref="C176:I176">SUM(C177:C189)</f>
        <v>39319</v>
      </c>
      <c r="D176" s="127">
        <f t="shared" si="51"/>
        <v>26558</v>
      </c>
      <c r="E176" s="127">
        <f t="shared" si="51"/>
        <v>12761</v>
      </c>
      <c r="F176" s="127">
        <f t="shared" si="51"/>
        <v>564</v>
      </c>
      <c r="G176" s="127">
        <f t="shared" si="51"/>
        <v>4249</v>
      </c>
      <c r="H176" s="127">
        <f t="shared" si="51"/>
        <v>0</v>
      </c>
      <c r="I176" s="127">
        <f t="shared" si="51"/>
        <v>4813</v>
      </c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</row>
    <row r="177" spans="1:104" ht="25.5">
      <c r="A177" s="81">
        <v>1</v>
      </c>
      <c r="B177" s="63" t="s">
        <v>219</v>
      </c>
      <c r="C177" s="46">
        <f aca="true" t="shared" si="52" ref="C177:C189">D177+E177</f>
        <v>1057</v>
      </c>
      <c r="D177" s="122">
        <v>716</v>
      </c>
      <c r="E177" s="122">
        <v>341</v>
      </c>
      <c r="F177" s="129">
        <v>4</v>
      </c>
      <c r="G177" s="121">
        <v>296</v>
      </c>
      <c r="H177" s="118"/>
      <c r="I177" s="46">
        <f aca="true" t="shared" si="53" ref="I177:I189">F177+G177</f>
        <v>300</v>
      </c>
      <c r="CZ177" s="19"/>
    </row>
    <row r="178" spans="1:104" s="83" customFormat="1" ht="12.75">
      <c r="A178" s="6">
        <v>2</v>
      </c>
      <c r="B178" s="7" t="s">
        <v>124</v>
      </c>
      <c r="C178" s="46">
        <f t="shared" si="52"/>
        <v>584</v>
      </c>
      <c r="D178" s="45">
        <v>584</v>
      </c>
      <c r="E178" s="122"/>
      <c r="F178" s="121"/>
      <c r="G178" s="121"/>
      <c r="H178" s="118"/>
      <c r="I178" s="46">
        <f t="shared" si="53"/>
        <v>0</v>
      </c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</row>
    <row r="179" spans="1:104" s="83" customFormat="1" ht="28.5" customHeight="1">
      <c r="A179" s="81">
        <v>3</v>
      </c>
      <c r="B179" s="63" t="s">
        <v>218</v>
      </c>
      <c r="C179" s="46">
        <f t="shared" si="52"/>
        <v>4887</v>
      </c>
      <c r="D179" s="125">
        <v>4263</v>
      </c>
      <c r="E179" s="122">
        <v>624</v>
      </c>
      <c r="F179" s="129">
        <v>119</v>
      </c>
      <c r="G179" s="126">
        <v>505</v>
      </c>
      <c r="H179" s="118"/>
      <c r="I179" s="46">
        <f t="shared" si="53"/>
        <v>624</v>
      </c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</row>
    <row r="180" spans="1:104" s="83" customFormat="1" ht="30" customHeight="1">
      <c r="A180" s="81">
        <v>4</v>
      </c>
      <c r="B180" s="63" t="s">
        <v>94</v>
      </c>
      <c r="C180" s="46">
        <f t="shared" si="52"/>
        <v>566</v>
      </c>
      <c r="D180" s="122">
        <v>516</v>
      </c>
      <c r="E180" s="122">
        <v>50</v>
      </c>
      <c r="F180" s="121"/>
      <c r="G180" s="121">
        <v>50</v>
      </c>
      <c r="H180" s="118"/>
      <c r="I180" s="46">
        <f t="shared" si="53"/>
        <v>50</v>
      </c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</row>
    <row r="181" spans="1:104" ht="27.75" customHeight="1">
      <c r="A181" s="81">
        <v>5</v>
      </c>
      <c r="B181" s="63" t="s">
        <v>95</v>
      </c>
      <c r="C181" s="46">
        <f t="shared" si="52"/>
        <v>398</v>
      </c>
      <c r="D181" s="122">
        <v>268</v>
      </c>
      <c r="E181" s="122">
        <v>130</v>
      </c>
      <c r="F181" s="121"/>
      <c r="G181" s="121"/>
      <c r="H181" s="118"/>
      <c r="I181" s="46">
        <f t="shared" si="53"/>
        <v>0</v>
      </c>
      <c r="CZ181" s="19"/>
    </row>
    <row r="182" spans="1:104" ht="26.25" customHeight="1">
      <c r="A182" s="6">
        <v>6</v>
      </c>
      <c r="B182" s="7" t="s">
        <v>91</v>
      </c>
      <c r="C182" s="46">
        <f t="shared" si="52"/>
        <v>276</v>
      </c>
      <c r="D182" s="45">
        <v>214</v>
      </c>
      <c r="E182" s="121">
        <v>62</v>
      </c>
      <c r="F182" s="129">
        <v>2</v>
      </c>
      <c r="G182" s="121">
        <v>60</v>
      </c>
      <c r="H182" s="118"/>
      <c r="I182" s="46">
        <f t="shared" si="53"/>
        <v>62</v>
      </c>
      <c r="CZ182" s="19"/>
    </row>
    <row r="183" spans="1:104" ht="27" customHeight="1">
      <c r="A183" s="6">
        <v>7</v>
      </c>
      <c r="B183" s="7" t="s">
        <v>142</v>
      </c>
      <c r="C183" s="46">
        <f t="shared" si="52"/>
        <v>4180</v>
      </c>
      <c r="D183" s="46">
        <v>3638</v>
      </c>
      <c r="E183" s="122">
        <v>542</v>
      </c>
      <c r="F183" s="121"/>
      <c r="G183" s="121">
        <v>250</v>
      </c>
      <c r="H183" s="118"/>
      <c r="I183" s="46">
        <f t="shared" si="53"/>
        <v>250</v>
      </c>
      <c r="CZ183" s="19"/>
    </row>
    <row r="184" spans="1:104" ht="24.75" customHeight="1">
      <c r="A184" s="6">
        <v>8</v>
      </c>
      <c r="B184" s="7" t="s">
        <v>143</v>
      </c>
      <c r="C184" s="46">
        <f t="shared" si="52"/>
        <v>874</v>
      </c>
      <c r="D184" s="45">
        <v>196</v>
      </c>
      <c r="E184" s="122">
        <v>678</v>
      </c>
      <c r="F184" s="129">
        <v>100</v>
      </c>
      <c r="G184" s="121">
        <v>500</v>
      </c>
      <c r="H184" s="118"/>
      <c r="I184" s="46">
        <f t="shared" si="53"/>
        <v>600</v>
      </c>
      <c r="CZ184" s="19"/>
    </row>
    <row r="185" spans="1:104" ht="28.5" customHeight="1">
      <c r="A185" s="6">
        <v>9</v>
      </c>
      <c r="B185" s="7" t="s">
        <v>127</v>
      </c>
      <c r="C185" s="46">
        <f t="shared" si="52"/>
        <v>12189</v>
      </c>
      <c r="D185" s="45">
        <v>7816</v>
      </c>
      <c r="E185" s="122">
        <v>4373</v>
      </c>
      <c r="F185" s="122"/>
      <c r="G185" s="121">
        <v>1295</v>
      </c>
      <c r="H185" s="118"/>
      <c r="I185" s="46">
        <f t="shared" si="53"/>
        <v>1295</v>
      </c>
      <c r="CZ185" s="19"/>
    </row>
    <row r="186" spans="1:104" ht="27" customHeight="1">
      <c r="A186" s="6">
        <v>10</v>
      </c>
      <c r="B186" s="7" t="s">
        <v>128</v>
      </c>
      <c r="C186" s="46">
        <f t="shared" si="52"/>
        <v>10423</v>
      </c>
      <c r="D186" s="45">
        <v>8264</v>
      </c>
      <c r="E186" s="122">
        <v>2159</v>
      </c>
      <c r="F186" s="121">
        <v>4</v>
      </c>
      <c r="G186" s="121">
        <v>741</v>
      </c>
      <c r="H186" s="118"/>
      <c r="I186" s="46">
        <f t="shared" si="53"/>
        <v>745</v>
      </c>
      <c r="CZ186" s="19"/>
    </row>
    <row r="187" spans="1:104" ht="36.75" customHeight="1">
      <c r="A187" s="6">
        <v>11</v>
      </c>
      <c r="B187" s="70" t="s">
        <v>247</v>
      </c>
      <c r="C187" s="46">
        <f t="shared" si="52"/>
        <v>696</v>
      </c>
      <c r="D187" s="46">
        <v>9</v>
      </c>
      <c r="E187" s="121">
        <v>687</v>
      </c>
      <c r="F187" s="129">
        <v>165</v>
      </c>
      <c r="G187" s="121">
        <v>522</v>
      </c>
      <c r="H187" s="118"/>
      <c r="I187" s="46">
        <f t="shared" si="53"/>
        <v>687</v>
      </c>
      <c r="CZ187" s="19"/>
    </row>
    <row r="188" spans="1:104" ht="37.5" customHeight="1">
      <c r="A188" s="6">
        <v>12</v>
      </c>
      <c r="B188" s="70" t="s">
        <v>20</v>
      </c>
      <c r="C188" s="46">
        <f t="shared" si="52"/>
        <v>223</v>
      </c>
      <c r="D188" s="46">
        <v>26</v>
      </c>
      <c r="E188" s="121">
        <v>197</v>
      </c>
      <c r="F188" s="129">
        <v>167</v>
      </c>
      <c r="G188" s="121">
        <v>30</v>
      </c>
      <c r="H188" s="118"/>
      <c r="I188" s="46">
        <f t="shared" si="53"/>
        <v>197</v>
      </c>
      <c r="CZ188" s="19"/>
    </row>
    <row r="189" spans="1:104" ht="25.5" customHeight="1">
      <c r="A189" s="6">
        <v>13</v>
      </c>
      <c r="B189" s="70" t="s">
        <v>248</v>
      </c>
      <c r="C189" s="46">
        <f t="shared" si="52"/>
        <v>2966</v>
      </c>
      <c r="D189" s="46">
        <v>48</v>
      </c>
      <c r="E189" s="121">
        <v>2918</v>
      </c>
      <c r="F189" s="129">
        <v>3</v>
      </c>
      <c r="G189" s="121"/>
      <c r="H189" s="118"/>
      <c r="I189" s="46">
        <f t="shared" si="53"/>
        <v>3</v>
      </c>
      <c r="CZ189" s="19"/>
    </row>
    <row r="190" spans="3:104" ht="15" customHeight="1">
      <c r="C190" s="45"/>
      <c r="D190" s="45"/>
      <c r="E190" s="45"/>
      <c r="F190" s="45"/>
      <c r="G190" s="120"/>
      <c r="H190" s="118"/>
      <c r="I190" s="46"/>
      <c r="CZ190" s="19"/>
    </row>
    <row r="191" spans="1:104" ht="18.75" customHeight="1">
      <c r="A191" s="2" t="s">
        <v>110</v>
      </c>
      <c r="B191" s="5" t="s">
        <v>111</v>
      </c>
      <c r="C191" s="110">
        <f aca="true" t="shared" si="54" ref="C191:I191">SUM(C192:C198)</f>
        <v>16277</v>
      </c>
      <c r="D191" s="110">
        <f t="shared" si="54"/>
        <v>6</v>
      </c>
      <c r="E191" s="110">
        <f t="shared" si="54"/>
        <v>16271</v>
      </c>
      <c r="F191" s="110">
        <f t="shared" si="54"/>
        <v>0</v>
      </c>
      <c r="G191" s="110">
        <f t="shared" si="54"/>
        <v>0</v>
      </c>
      <c r="H191" s="110">
        <f t="shared" si="54"/>
        <v>0</v>
      </c>
      <c r="I191" s="110">
        <f t="shared" si="54"/>
        <v>0</v>
      </c>
      <c r="CZ191" s="19"/>
    </row>
    <row r="192" spans="1:104" ht="25.5">
      <c r="A192" s="6">
        <v>1</v>
      </c>
      <c r="B192" s="7" t="s">
        <v>63</v>
      </c>
      <c r="C192" s="46">
        <f aca="true" t="shared" si="55" ref="C192:C198">D192+E192</f>
        <v>2123</v>
      </c>
      <c r="D192" s="45">
        <v>0</v>
      </c>
      <c r="E192" s="46">
        <v>2123</v>
      </c>
      <c r="F192" s="46"/>
      <c r="G192" s="46"/>
      <c r="H192" s="118"/>
      <c r="I192" s="46">
        <f aca="true" t="shared" si="56" ref="I192:I198">F192+G192</f>
        <v>0</v>
      </c>
      <c r="CZ192" s="19"/>
    </row>
    <row r="193" spans="1:104" ht="25.5">
      <c r="A193" s="6">
        <v>2</v>
      </c>
      <c r="B193" s="7" t="s">
        <v>65</v>
      </c>
      <c r="C193" s="46">
        <f t="shared" si="55"/>
        <v>2123</v>
      </c>
      <c r="D193" s="45">
        <v>0</v>
      </c>
      <c r="E193" s="46">
        <v>2123</v>
      </c>
      <c r="F193" s="46"/>
      <c r="G193" s="46"/>
      <c r="H193" s="118"/>
      <c r="I193" s="46">
        <f t="shared" si="56"/>
        <v>0</v>
      </c>
      <c r="CZ193" s="19"/>
    </row>
    <row r="194" spans="1:104" s="83" customFormat="1" ht="27" customHeight="1">
      <c r="A194" s="6">
        <v>3</v>
      </c>
      <c r="B194" s="7" t="s">
        <v>245</v>
      </c>
      <c r="C194" s="46">
        <f t="shared" si="55"/>
        <v>1180</v>
      </c>
      <c r="D194" s="45">
        <v>0</v>
      </c>
      <c r="E194" s="46">
        <v>1180</v>
      </c>
      <c r="F194" s="46"/>
      <c r="G194" s="46"/>
      <c r="H194" s="118"/>
      <c r="I194" s="46">
        <f t="shared" si="56"/>
        <v>0</v>
      </c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</row>
    <row r="195" spans="1:104" ht="28.5" customHeight="1">
      <c r="A195" s="81">
        <v>4</v>
      </c>
      <c r="B195" s="63" t="s">
        <v>228</v>
      </c>
      <c r="C195" s="46">
        <f t="shared" si="55"/>
        <v>1180</v>
      </c>
      <c r="D195" s="122">
        <v>0</v>
      </c>
      <c r="E195" s="121">
        <v>1180</v>
      </c>
      <c r="F195" s="121"/>
      <c r="G195" s="121"/>
      <c r="H195" s="118"/>
      <c r="I195" s="46">
        <f t="shared" si="56"/>
        <v>0</v>
      </c>
      <c r="CZ195" s="19"/>
    </row>
    <row r="196" spans="1:104" ht="36" customHeight="1">
      <c r="A196" s="6">
        <v>5</v>
      </c>
      <c r="B196" s="7" t="s">
        <v>123</v>
      </c>
      <c r="C196" s="46">
        <f t="shared" si="55"/>
        <v>4101</v>
      </c>
      <c r="D196" s="45">
        <v>0</v>
      </c>
      <c r="E196" s="46">
        <v>4101</v>
      </c>
      <c r="F196" s="46"/>
      <c r="G196" s="46"/>
      <c r="H196" s="118"/>
      <c r="I196" s="46">
        <f t="shared" si="56"/>
        <v>0</v>
      </c>
      <c r="CZ196" s="19"/>
    </row>
    <row r="197" spans="1:104" ht="36.75" customHeight="1">
      <c r="A197" s="6">
        <v>6</v>
      </c>
      <c r="B197" s="7" t="s">
        <v>295</v>
      </c>
      <c r="C197" s="46">
        <f t="shared" si="55"/>
        <v>5366</v>
      </c>
      <c r="D197" s="45">
        <v>0</v>
      </c>
      <c r="E197" s="46">
        <v>5366</v>
      </c>
      <c r="F197" s="46"/>
      <c r="G197" s="46"/>
      <c r="H197" s="118"/>
      <c r="I197" s="46">
        <f t="shared" si="56"/>
        <v>0</v>
      </c>
      <c r="CZ197" s="19"/>
    </row>
    <row r="198" spans="1:104" ht="26.25" customHeight="1">
      <c r="A198" s="6">
        <v>7</v>
      </c>
      <c r="B198" s="70" t="s">
        <v>165</v>
      </c>
      <c r="C198" s="46">
        <f t="shared" si="55"/>
        <v>204</v>
      </c>
      <c r="D198" s="46">
        <v>6</v>
      </c>
      <c r="E198" s="46">
        <v>198</v>
      </c>
      <c r="F198" s="110"/>
      <c r="G198" s="46"/>
      <c r="H198" s="118"/>
      <c r="I198" s="46">
        <f t="shared" si="56"/>
        <v>0</v>
      </c>
      <c r="CZ198" s="19"/>
    </row>
    <row r="199" spans="2:104" ht="12.75">
      <c r="B199" s="70"/>
      <c r="C199" s="46"/>
      <c r="D199" s="46"/>
      <c r="E199" s="46"/>
      <c r="F199" s="110"/>
      <c r="G199" s="46"/>
      <c r="H199" s="118"/>
      <c r="I199" s="46"/>
      <c r="CZ199" s="19"/>
    </row>
    <row r="200" spans="1:104" ht="12.75">
      <c r="A200" s="2" t="s">
        <v>112</v>
      </c>
      <c r="B200" s="5" t="s">
        <v>121</v>
      </c>
      <c r="C200" s="110">
        <v>488</v>
      </c>
      <c r="D200" s="110"/>
      <c r="E200" s="110">
        <v>488</v>
      </c>
      <c r="F200" s="110"/>
      <c r="G200" s="110">
        <v>488</v>
      </c>
      <c r="H200" s="118"/>
      <c r="I200" s="110">
        <v>488</v>
      </c>
      <c r="CZ200" s="19"/>
    </row>
    <row r="201" spans="1:104" s="33" customFormat="1" ht="12.75">
      <c r="A201" s="2"/>
      <c r="B201" s="5"/>
      <c r="C201" s="36"/>
      <c r="D201" s="35"/>
      <c r="E201" s="36"/>
      <c r="F201" s="35"/>
      <c r="G201" s="36"/>
      <c r="H201" s="118"/>
      <c r="I201" s="36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</row>
    <row r="202" spans="1:104" ht="12.75">
      <c r="A202" s="3"/>
      <c r="B202" s="1" t="s">
        <v>180</v>
      </c>
      <c r="C202" s="109">
        <f>C203+C205</f>
        <v>41783</v>
      </c>
      <c r="D202" s="109">
        <f>D203+D205</f>
        <v>14219</v>
      </c>
      <c r="E202" s="109">
        <f>E203+E205</f>
        <v>27564</v>
      </c>
      <c r="F202" s="109">
        <f>F203+F205</f>
        <v>1317</v>
      </c>
      <c r="G202" s="109">
        <f>G203+G205</f>
        <v>5667</v>
      </c>
      <c r="H202" s="118"/>
      <c r="I202" s="109">
        <f>I203+I205</f>
        <v>6984</v>
      </c>
      <c r="CZ202" s="19"/>
    </row>
    <row r="203" spans="1:104" s="83" customFormat="1" ht="12.75">
      <c r="A203" s="2" t="s">
        <v>108</v>
      </c>
      <c r="B203" s="5" t="s">
        <v>57</v>
      </c>
      <c r="C203" s="112">
        <f>C204</f>
        <v>41645</v>
      </c>
      <c r="D203" s="112">
        <f>D204</f>
        <v>14219</v>
      </c>
      <c r="E203" s="112">
        <f>E204</f>
        <v>27426</v>
      </c>
      <c r="F203" s="112">
        <f>F204</f>
        <v>1317</v>
      </c>
      <c r="G203" s="112">
        <f>G204</f>
        <v>5529</v>
      </c>
      <c r="H203" s="118"/>
      <c r="I203" s="112">
        <f>I204</f>
        <v>6846</v>
      </c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</row>
    <row r="204" spans="1:104" s="74" customFormat="1" ht="25.5">
      <c r="A204" s="86">
        <v>1</v>
      </c>
      <c r="B204" s="63" t="s">
        <v>166</v>
      </c>
      <c r="C204" s="128">
        <f>D204+E204</f>
        <v>41645</v>
      </c>
      <c r="D204" s="129">
        <v>14219</v>
      </c>
      <c r="E204" s="122">
        <v>27426</v>
      </c>
      <c r="F204" s="122">
        <v>1317</v>
      </c>
      <c r="G204" s="122">
        <v>5529</v>
      </c>
      <c r="H204" s="118"/>
      <c r="I204" s="129">
        <f>F204+G204</f>
        <v>6846</v>
      </c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</row>
    <row r="205" spans="1:104" ht="12.75">
      <c r="A205" s="2" t="s">
        <v>112</v>
      </c>
      <c r="B205" s="5" t="s">
        <v>121</v>
      </c>
      <c r="C205" s="147">
        <v>138</v>
      </c>
      <c r="D205" s="147"/>
      <c r="E205" s="147">
        <v>138</v>
      </c>
      <c r="F205" s="147"/>
      <c r="G205" s="147">
        <v>138</v>
      </c>
      <c r="H205" s="118"/>
      <c r="I205" s="147">
        <v>138</v>
      </c>
      <c r="CZ205" s="19"/>
    </row>
    <row r="206" spans="1:104" s="22" customFormat="1" ht="12.75">
      <c r="A206" s="2"/>
      <c r="B206" s="5"/>
      <c r="C206" s="36"/>
      <c r="D206" s="36"/>
      <c r="E206" s="36"/>
      <c r="F206" s="36"/>
      <c r="G206" s="92"/>
      <c r="H206" s="118"/>
      <c r="I206" s="35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</row>
    <row r="207" spans="1:104" ht="15.75" customHeight="1">
      <c r="A207" s="3"/>
      <c r="B207" s="1" t="s">
        <v>163</v>
      </c>
      <c r="C207" s="111">
        <f aca="true" t="shared" si="57" ref="C207:I207">C208+C232+C248</f>
        <v>526919</v>
      </c>
      <c r="D207" s="111">
        <f t="shared" si="57"/>
        <v>25447</v>
      </c>
      <c r="E207" s="111">
        <f t="shared" si="57"/>
        <v>501472</v>
      </c>
      <c r="F207" s="111">
        <f t="shared" si="57"/>
        <v>1912</v>
      </c>
      <c r="G207" s="111">
        <f t="shared" si="57"/>
        <v>13897</v>
      </c>
      <c r="H207" s="111">
        <f t="shared" si="57"/>
        <v>0</v>
      </c>
      <c r="I207" s="111">
        <f t="shared" si="57"/>
        <v>15809</v>
      </c>
      <c r="CZ207" s="19"/>
    </row>
    <row r="208" spans="1:104" s="83" customFormat="1" ht="12.75">
      <c r="A208" s="2" t="s">
        <v>108</v>
      </c>
      <c r="B208" s="2" t="s">
        <v>109</v>
      </c>
      <c r="C208" s="112">
        <f aca="true" t="shared" si="58" ref="C208:H208">SUM(C209:C229)</f>
        <v>59144</v>
      </c>
      <c r="D208" s="112">
        <f t="shared" si="58"/>
        <v>25352</v>
      </c>
      <c r="E208" s="112">
        <f t="shared" si="58"/>
        <v>33792</v>
      </c>
      <c r="F208" s="112">
        <f t="shared" si="58"/>
        <v>1912</v>
      </c>
      <c r="G208" s="112">
        <f t="shared" si="58"/>
        <v>10253</v>
      </c>
      <c r="H208" s="112">
        <f t="shared" si="58"/>
        <v>0</v>
      </c>
      <c r="I208" s="112">
        <f>SUM(I209:I229)</f>
        <v>12165</v>
      </c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</row>
    <row r="209" spans="1:104" s="83" customFormat="1" ht="24" customHeight="1">
      <c r="A209" s="81">
        <v>1</v>
      </c>
      <c r="B209" s="63" t="s">
        <v>41</v>
      </c>
      <c r="C209" s="121">
        <f aca="true" t="shared" si="59" ref="C209:C227">D209+E209</f>
        <v>3995</v>
      </c>
      <c r="D209" s="125">
        <v>3929</v>
      </c>
      <c r="E209" s="122">
        <v>66</v>
      </c>
      <c r="F209" s="121">
        <v>66</v>
      </c>
      <c r="G209" s="121"/>
      <c r="H209" s="118"/>
      <c r="I209" s="121">
        <f aca="true" t="shared" si="60" ref="I209:I227">F209+G209</f>
        <v>66</v>
      </c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</row>
    <row r="210" spans="1:104" ht="25.5" customHeight="1">
      <c r="A210" s="81">
        <v>2</v>
      </c>
      <c r="B210" s="63" t="s">
        <v>137</v>
      </c>
      <c r="C210" s="121">
        <f t="shared" si="59"/>
        <v>3932</v>
      </c>
      <c r="D210" s="125">
        <v>1757</v>
      </c>
      <c r="E210" s="122">
        <v>2175</v>
      </c>
      <c r="F210" s="121">
        <v>59</v>
      </c>
      <c r="G210" s="121">
        <v>141</v>
      </c>
      <c r="H210" s="118"/>
      <c r="I210" s="121">
        <f t="shared" si="60"/>
        <v>200</v>
      </c>
      <c r="CZ210" s="19"/>
    </row>
    <row r="211" spans="1:104" s="83" customFormat="1" ht="18" customHeight="1">
      <c r="A211" s="6">
        <v>3</v>
      </c>
      <c r="B211" s="7" t="s">
        <v>92</v>
      </c>
      <c r="C211" s="121">
        <f t="shared" si="59"/>
        <v>2055</v>
      </c>
      <c r="D211" s="120">
        <v>2043</v>
      </c>
      <c r="E211" s="122">
        <v>12</v>
      </c>
      <c r="F211" s="121">
        <v>12</v>
      </c>
      <c r="G211" s="121"/>
      <c r="H211" s="118"/>
      <c r="I211" s="121">
        <f t="shared" si="60"/>
        <v>12</v>
      </c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</row>
    <row r="212" spans="1:104" ht="29.25" customHeight="1">
      <c r="A212" s="81">
        <v>4</v>
      </c>
      <c r="B212" s="63" t="s">
        <v>138</v>
      </c>
      <c r="C212" s="121">
        <f t="shared" si="59"/>
        <v>618</v>
      </c>
      <c r="D212" s="122">
        <v>535</v>
      </c>
      <c r="E212" s="122">
        <v>83</v>
      </c>
      <c r="F212" s="121">
        <v>20</v>
      </c>
      <c r="G212" s="122">
        <v>63</v>
      </c>
      <c r="H212" s="118"/>
      <c r="I212" s="121">
        <f t="shared" si="60"/>
        <v>83</v>
      </c>
      <c r="CZ212" s="19"/>
    </row>
    <row r="213" spans="1:104" ht="39.75" customHeight="1">
      <c r="A213" s="6">
        <v>5</v>
      </c>
      <c r="B213" s="7" t="s">
        <v>296</v>
      </c>
      <c r="C213" s="121">
        <f t="shared" si="59"/>
        <v>585</v>
      </c>
      <c r="D213" s="45">
        <v>55</v>
      </c>
      <c r="E213" s="122">
        <v>530</v>
      </c>
      <c r="F213" s="122"/>
      <c r="G213" s="122"/>
      <c r="H213" s="118"/>
      <c r="I213" s="121">
        <f t="shared" si="60"/>
        <v>0</v>
      </c>
      <c r="CZ213" s="19"/>
    </row>
    <row r="214" spans="1:104" ht="27" customHeight="1">
      <c r="A214" s="6">
        <v>6</v>
      </c>
      <c r="B214" s="7" t="s">
        <v>66</v>
      </c>
      <c r="C214" s="121">
        <f t="shared" si="59"/>
        <v>10143</v>
      </c>
      <c r="D214" s="45">
        <v>5309</v>
      </c>
      <c r="E214" s="122">
        <v>4834</v>
      </c>
      <c r="F214" s="121">
        <v>21</v>
      </c>
      <c r="G214" s="122">
        <v>4813</v>
      </c>
      <c r="H214" s="118"/>
      <c r="I214" s="121">
        <f t="shared" si="60"/>
        <v>4834</v>
      </c>
      <c r="CZ214" s="19"/>
    </row>
    <row r="215" spans="1:104" s="83" customFormat="1" ht="20.25" customHeight="1">
      <c r="A215" s="6">
        <v>7</v>
      </c>
      <c r="B215" s="7" t="s">
        <v>56</v>
      </c>
      <c r="C215" s="121">
        <f t="shared" si="59"/>
        <v>17375</v>
      </c>
      <c r="D215" s="45">
        <v>6865</v>
      </c>
      <c r="E215" s="122">
        <v>10510</v>
      </c>
      <c r="F215" s="121">
        <v>794</v>
      </c>
      <c r="G215" s="125">
        <v>6</v>
      </c>
      <c r="H215" s="118"/>
      <c r="I215" s="121">
        <f t="shared" si="60"/>
        <v>800</v>
      </c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</row>
    <row r="216" spans="1:104" ht="27.75" customHeight="1">
      <c r="A216" s="81">
        <v>8</v>
      </c>
      <c r="B216" s="63" t="s">
        <v>62</v>
      </c>
      <c r="C216" s="121">
        <f t="shared" si="59"/>
        <v>226</v>
      </c>
      <c r="D216" s="122">
        <v>191</v>
      </c>
      <c r="E216" s="122">
        <v>35</v>
      </c>
      <c r="F216" s="121">
        <v>35</v>
      </c>
      <c r="G216" s="122"/>
      <c r="H216" s="118"/>
      <c r="I216" s="121">
        <f t="shared" si="60"/>
        <v>35</v>
      </c>
      <c r="CZ216" s="19"/>
    </row>
    <row r="217" spans="1:104" ht="33.75" customHeight="1">
      <c r="A217" s="6">
        <v>9</v>
      </c>
      <c r="B217" s="7" t="s">
        <v>67</v>
      </c>
      <c r="C217" s="121">
        <f t="shared" si="59"/>
        <v>95</v>
      </c>
      <c r="D217" s="45">
        <v>92</v>
      </c>
      <c r="E217" s="122">
        <v>3</v>
      </c>
      <c r="F217" s="121">
        <v>3</v>
      </c>
      <c r="G217" s="122"/>
      <c r="H217" s="118"/>
      <c r="I217" s="121">
        <f t="shared" si="60"/>
        <v>3</v>
      </c>
      <c r="CZ217" s="19"/>
    </row>
    <row r="218" spans="1:104" ht="27.75" customHeight="1">
      <c r="A218" s="6">
        <v>10</v>
      </c>
      <c r="B218" s="70" t="s">
        <v>44</v>
      </c>
      <c r="C218" s="121">
        <f t="shared" si="59"/>
        <v>2803</v>
      </c>
      <c r="D218" s="46">
        <v>39</v>
      </c>
      <c r="E218" s="121">
        <v>2764</v>
      </c>
      <c r="F218" s="132"/>
      <c r="G218" s="121">
        <v>100</v>
      </c>
      <c r="H218" s="118"/>
      <c r="I218" s="121">
        <f t="shared" si="60"/>
        <v>100</v>
      </c>
      <c r="CZ218" s="19"/>
    </row>
    <row r="219" spans="1:104" ht="27.75" customHeight="1">
      <c r="A219" s="6">
        <v>11</v>
      </c>
      <c r="B219" s="70" t="s">
        <v>29</v>
      </c>
      <c r="C219" s="121">
        <f t="shared" si="59"/>
        <v>227</v>
      </c>
      <c r="D219" s="46">
        <v>216</v>
      </c>
      <c r="E219" s="121">
        <v>11</v>
      </c>
      <c r="F219" s="121">
        <v>11</v>
      </c>
      <c r="G219" s="121"/>
      <c r="H219" s="118"/>
      <c r="I219" s="121">
        <f t="shared" si="60"/>
        <v>11</v>
      </c>
      <c r="CZ219" s="19"/>
    </row>
    <row r="220" spans="1:9" ht="28.5" customHeight="1">
      <c r="A220" s="6">
        <v>12</v>
      </c>
      <c r="B220" s="70" t="s">
        <v>35</v>
      </c>
      <c r="C220" s="121">
        <f t="shared" si="59"/>
        <v>124</v>
      </c>
      <c r="D220" s="46">
        <v>114</v>
      </c>
      <c r="E220" s="121">
        <v>10</v>
      </c>
      <c r="F220" s="121">
        <v>10</v>
      </c>
      <c r="G220" s="121"/>
      <c r="H220" s="118"/>
      <c r="I220" s="121">
        <f t="shared" si="60"/>
        <v>10</v>
      </c>
    </row>
    <row r="221" spans="1:104" ht="24" customHeight="1">
      <c r="A221" s="6">
        <v>13</v>
      </c>
      <c r="B221" s="173" t="s">
        <v>89</v>
      </c>
      <c r="C221" s="46">
        <f t="shared" si="59"/>
        <v>1016</v>
      </c>
      <c r="D221" s="46">
        <v>1</v>
      </c>
      <c r="E221" s="121">
        <v>1015</v>
      </c>
      <c r="F221" s="121">
        <v>41</v>
      </c>
      <c r="G221" s="121"/>
      <c r="H221" s="118"/>
      <c r="I221" s="121">
        <f t="shared" si="60"/>
        <v>41</v>
      </c>
      <c r="CZ221" s="19"/>
    </row>
    <row r="222" spans="1:104" ht="14.25" customHeight="1">
      <c r="A222" s="6">
        <v>14</v>
      </c>
      <c r="B222" s="7" t="s">
        <v>30</v>
      </c>
      <c r="C222" s="46">
        <f t="shared" si="59"/>
        <v>255</v>
      </c>
      <c r="D222" s="46">
        <v>29</v>
      </c>
      <c r="E222" s="121">
        <v>226</v>
      </c>
      <c r="F222" s="122">
        <v>35</v>
      </c>
      <c r="G222" s="121"/>
      <c r="H222" s="118"/>
      <c r="I222" s="121">
        <f t="shared" si="60"/>
        <v>35</v>
      </c>
      <c r="CZ222" s="19"/>
    </row>
    <row r="223" spans="1:9" ht="25.5">
      <c r="A223" s="6">
        <v>15</v>
      </c>
      <c r="B223" s="7" t="s">
        <v>157</v>
      </c>
      <c r="C223" s="46">
        <f t="shared" si="59"/>
        <v>2188</v>
      </c>
      <c r="D223" s="46">
        <v>188</v>
      </c>
      <c r="E223" s="121">
        <v>2000</v>
      </c>
      <c r="F223" s="121">
        <v>73</v>
      </c>
      <c r="G223" s="121">
        <v>1927</v>
      </c>
      <c r="H223" s="118"/>
      <c r="I223" s="121">
        <f t="shared" si="60"/>
        <v>2000</v>
      </c>
    </row>
    <row r="224" spans="1:9" ht="25.5">
      <c r="A224" s="6">
        <v>16</v>
      </c>
      <c r="B224" s="7" t="s">
        <v>232</v>
      </c>
      <c r="C224" s="46">
        <f t="shared" si="59"/>
        <v>1801</v>
      </c>
      <c r="D224" s="46">
        <v>1</v>
      </c>
      <c r="E224" s="121">
        <v>1800</v>
      </c>
      <c r="F224" s="121">
        <v>69</v>
      </c>
      <c r="G224" s="121">
        <v>581</v>
      </c>
      <c r="H224" s="118"/>
      <c r="I224" s="121">
        <f t="shared" si="60"/>
        <v>650</v>
      </c>
    </row>
    <row r="225" spans="1:104" ht="15.75" customHeight="1">
      <c r="A225" s="6">
        <v>17</v>
      </c>
      <c r="B225" s="7" t="s">
        <v>223</v>
      </c>
      <c r="C225" s="46">
        <f t="shared" si="59"/>
        <v>1425</v>
      </c>
      <c r="D225" s="46">
        <v>62</v>
      </c>
      <c r="E225" s="121">
        <v>1363</v>
      </c>
      <c r="F225" s="121">
        <v>235</v>
      </c>
      <c r="G225" s="121">
        <v>1128</v>
      </c>
      <c r="H225" s="118"/>
      <c r="I225" s="121">
        <f t="shared" si="60"/>
        <v>1363</v>
      </c>
      <c r="CZ225" s="19"/>
    </row>
    <row r="226" spans="1:9" ht="30" customHeight="1">
      <c r="A226" s="6">
        <v>18</v>
      </c>
      <c r="B226" s="7" t="s">
        <v>45</v>
      </c>
      <c r="C226" s="46">
        <f t="shared" si="59"/>
        <v>3290</v>
      </c>
      <c r="D226" s="46">
        <v>44</v>
      </c>
      <c r="E226" s="121">
        <v>3246</v>
      </c>
      <c r="F226" s="121">
        <v>3</v>
      </c>
      <c r="G226" s="121"/>
      <c r="H226" s="118"/>
      <c r="I226" s="46">
        <f t="shared" si="60"/>
        <v>3</v>
      </c>
    </row>
    <row r="227" spans="1:9" ht="25.5">
      <c r="A227" s="6">
        <v>19</v>
      </c>
      <c r="B227" s="7" t="s">
        <v>254</v>
      </c>
      <c r="C227" s="46">
        <f t="shared" si="59"/>
        <v>2072</v>
      </c>
      <c r="D227" s="46">
        <v>82</v>
      </c>
      <c r="E227" s="121">
        <v>1990</v>
      </c>
      <c r="F227" s="121">
        <v>9</v>
      </c>
      <c r="G227" s="121">
        <v>791</v>
      </c>
      <c r="H227" s="118"/>
      <c r="I227" s="46">
        <f t="shared" si="60"/>
        <v>800</v>
      </c>
    </row>
    <row r="228" spans="2:9" ht="25.5">
      <c r="B228" s="71" t="s">
        <v>134</v>
      </c>
      <c r="C228" s="46"/>
      <c r="D228" s="46"/>
      <c r="E228" s="121"/>
      <c r="F228" s="121"/>
      <c r="G228" s="121"/>
      <c r="H228" s="118"/>
      <c r="I228" s="46"/>
    </row>
    <row r="229" spans="1:104" ht="39.75" customHeight="1">
      <c r="A229" s="6">
        <v>20</v>
      </c>
      <c r="B229" s="7" t="s">
        <v>54</v>
      </c>
      <c r="C229" s="121">
        <f>D229+E229</f>
        <v>4919</v>
      </c>
      <c r="D229" s="45">
        <v>3800</v>
      </c>
      <c r="E229" s="122">
        <v>1119</v>
      </c>
      <c r="F229" s="122">
        <v>416</v>
      </c>
      <c r="G229" s="122">
        <v>703</v>
      </c>
      <c r="H229" s="118"/>
      <c r="I229" s="121">
        <f>F229+G229</f>
        <v>1119</v>
      </c>
      <c r="CZ229" s="19"/>
    </row>
    <row r="230" spans="3:9" ht="12.75">
      <c r="C230" s="46"/>
      <c r="D230" s="46"/>
      <c r="E230" s="121"/>
      <c r="F230" s="121"/>
      <c r="G230" s="121"/>
      <c r="H230" s="118"/>
      <c r="I230" s="46"/>
    </row>
    <row r="231" spans="3:104" ht="15.75" customHeight="1">
      <c r="C231" s="46"/>
      <c r="D231" s="46"/>
      <c r="E231" s="121"/>
      <c r="F231" s="121"/>
      <c r="G231" s="121"/>
      <c r="H231" s="118"/>
      <c r="I231" s="121"/>
      <c r="CZ231" s="19"/>
    </row>
    <row r="232" spans="1:104" s="77" customFormat="1" ht="18" customHeight="1">
      <c r="A232" s="72" t="s">
        <v>110</v>
      </c>
      <c r="B232" s="71" t="s">
        <v>111</v>
      </c>
      <c r="C232" s="127">
        <f aca="true" t="shared" si="61" ref="C232:I232">SUM(C233:C246)</f>
        <v>465243</v>
      </c>
      <c r="D232" s="127">
        <f t="shared" si="61"/>
        <v>95</v>
      </c>
      <c r="E232" s="127">
        <f t="shared" si="61"/>
        <v>465148</v>
      </c>
      <c r="F232" s="127">
        <f t="shared" si="61"/>
        <v>0</v>
      </c>
      <c r="G232" s="127">
        <f t="shared" si="61"/>
        <v>1112</v>
      </c>
      <c r="H232" s="127">
        <f t="shared" si="61"/>
        <v>0</v>
      </c>
      <c r="I232" s="127">
        <f t="shared" si="61"/>
        <v>1112</v>
      </c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</row>
    <row r="233" spans="1:104" ht="29.25" customHeight="1">
      <c r="A233" s="76">
        <v>1</v>
      </c>
      <c r="B233" s="79" t="s">
        <v>70</v>
      </c>
      <c r="C233" s="46">
        <f aca="true" t="shared" si="62" ref="C233:C241">D233+E233</f>
        <v>360442</v>
      </c>
      <c r="D233" s="46">
        <v>90</v>
      </c>
      <c r="E233" s="121">
        <v>360352</v>
      </c>
      <c r="F233" s="168"/>
      <c r="G233" s="121">
        <v>100</v>
      </c>
      <c r="H233" s="118"/>
      <c r="I233" s="46">
        <f>F233+G233</f>
        <v>100</v>
      </c>
      <c r="CZ233" s="19"/>
    </row>
    <row r="234" spans="1:104" ht="25.5" customHeight="1">
      <c r="A234" s="6">
        <v>2</v>
      </c>
      <c r="B234" s="7" t="s">
        <v>297</v>
      </c>
      <c r="C234" s="46">
        <f t="shared" si="62"/>
        <v>25980</v>
      </c>
      <c r="D234" s="46">
        <v>0</v>
      </c>
      <c r="E234" s="121">
        <v>25980</v>
      </c>
      <c r="F234" s="122"/>
      <c r="G234" s="121"/>
      <c r="H234" s="118"/>
      <c r="I234" s="46">
        <f>F234+G234</f>
        <v>0</v>
      </c>
      <c r="CZ234" s="19"/>
    </row>
    <row r="235" spans="1:9" ht="25.5">
      <c r="A235" s="6">
        <v>3</v>
      </c>
      <c r="B235" s="7" t="s">
        <v>249</v>
      </c>
      <c r="C235" s="46">
        <f t="shared" si="62"/>
        <v>145</v>
      </c>
      <c r="D235" s="46">
        <v>1</v>
      </c>
      <c r="E235" s="121">
        <v>144</v>
      </c>
      <c r="F235" s="121"/>
      <c r="G235" s="121">
        <v>44</v>
      </c>
      <c r="H235" s="118"/>
      <c r="I235" s="46">
        <v>44</v>
      </c>
    </row>
    <row r="236" spans="1:9" ht="25.5">
      <c r="A236" s="6">
        <v>4</v>
      </c>
      <c r="B236" s="7" t="s">
        <v>250</v>
      </c>
      <c r="C236" s="46">
        <f t="shared" si="62"/>
        <v>166</v>
      </c>
      <c r="D236" s="46">
        <v>1</v>
      </c>
      <c r="E236" s="121">
        <v>165</v>
      </c>
      <c r="F236" s="121"/>
      <c r="G236" s="121">
        <v>50</v>
      </c>
      <c r="H236" s="118"/>
      <c r="I236" s="46">
        <f>F236+G236</f>
        <v>50</v>
      </c>
    </row>
    <row r="237" spans="1:9" ht="25.5">
      <c r="A237" s="6">
        <v>5</v>
      </c>
      <c r="B237" s="7" t="s">
        <v>251</v>
      </c>
      <c r="C237" s="46">
        <f t="shared" si="62"/>
        <v>144</v>
      </c>
      <c r="D237" s="46">
        <v>1</v>
      </c>
      <c r="E237" s="121">
        <v>143</v>
      </c>
      <c r="F237" s="169"/>
      <c r="G237" s="121">
        <v>43</v>
      </c>
      <c r="H237" s="118"/>
      <c r="I237" s="46">
        <v>43</v>
      </c>
    </row>
    <row r="238" spans="1:9" ht="25.5">
      <c r="A238" s="6">
        <v>6</v>
      </c>
      <c r="B238" s="7" t="s">
        <v>252</v>
      </c>
      <c r="C238" s="46">
        <f t="shared" si="62"/>
        <v>154</v>
      </c>
      <c r="D238" s="46">
        <v>1</v>
      </c>
      <c r="E238" s="121">
        <v>153</v>
      </c>
      <c r="F238" s="169"/>
      <c r="G238" s="121">
        <v>150</v>
      </c>
      <c r="H238" s="118"/>
      <c r="I238" s="46">
        <f aca="true" t="shared" si="63" ref="I238:I246">F238+G238</f>
        <v>150</v>
      </c>
    </row>
    <row r="239" spans="1:9" ht="25.5">
      <c r="A239" s="6">
        <v>7</v>
      </c>
      <c r="B239" s="7" t="s">
        <v>253</v>
      </c>
      <c r="C239" s="46">
        <f t="shared" si="62"/>
        <v>120</v>
      </c>
      <c r="D239" s="46">
        <v>0</v>
      </c>
      <c r="E239" s="121">
        <v>120</v>
      </c>
      <c r="F239" s="169"/>
      <c r="G239" s="121">
        <v>120</v>
      </c>
      <c r="H239" s="118"/>
      <c r="I239" s="46">
        <f t="shared" si="63"/>
        <v>120</v>
      </c>
    </row>
    <row r="240" spans="1:9" ht="25.5">
      <c r="A240" s="6">
        <v>8</v>
      </c>
      <c r="B240" s="7" t="s">
        <v>136</v>
      </c>
      <c r="C240" s="46">
        <f t="shared" si="62"/>
        <v>61557</v>
      </c>
      <c r="D240" s="46">
        <v>1</v>
      </c>
      <c r="E240" s="121">
        <v>61556</v>
      </c>
      <c r="F240" s="169"/>
      <c r="G240" s="121"/>
      <c r="H240" s="118"/>
      <c r="I240" s="46">
        <f t="shared" si="63"/>
        <v>0</v>
      </c>
    </row>
    <row r="241" spans="1:9" ht="25.5">
      <c r="A241" s="6">
        <v>9</v>
      </c>
      <c r="B241" s="7" t="s">
        <v>198</v>
      </c>
      <c r="C241" s="46">
        <f t="shared" si="62"/>
        <v>255</v>
      </c>
      <c r="D241" s="46">
        <v>0</v>
      </c>
      <c r="E241" s="121">
        <v>255</v>
      </c>
      <c r="F241" s="169"/>
      <c r="G241" s="121">
        <v>255</v>
      </c>
      <c r="H241" s="118"/>
      <c r="I241" s="46">
        <f t="shared" si="63"/>
        <v>255</v>
      </c>
    </row>
    <row r="242" spans="1:9" ht="25.5">
      <c r="A242" s="6">
        <v>10</v>
      </c>
      <c r="B242" s="7" t="s">
        <v>204</v>
      </c>
      <c r="C242" s="46">
        <v>8854</v>
      </c>
      <c r="D242" s="46">
        <v>0</v>
      </c>
      <c r="E242" s="121">
        <v>8854</v>
      </c>
      <c r="F242" s="169"/>
      <c r="G242" s="121">
        <v>100</v>
      </c>
      <c r="H242" s="118"/>
      <c r="I242" s="46">
        <f t="shared" si="63"/>
        <v>100</v>
      </c>
    </row>
    <row r="243" spans="1:9" ht="25.5">
      <c r="A243" s="6">
        <v>11</v>
      </c>
      <c r="B243" s="7" t="s">
        <v>260</v>
      </c>
      <c r="C243" s="46">
        <v>950</v>
      </c>
      <c r="D243" s="46"/>
      <c r="E243" s="121">
        <v>950</v>
      </c>
      <c r="F243" s="169"/>
      <c r="G243" s="121">
        <v>150</v>
      </c>
      <c r="H243" s="118"/>
      <c r="I243" s="46">
        <f t="shared" si="63"/>
        <v>150</v>
      </c>
    </row>
    <row r="244" spans="1:103" s="74" customFormat="1" ht="25.5">
      <c r="A244" s="72"/>
      <c r="B244" s="71" t="s">
        <v>134</v>
      </c>
      <c r="C244" s="116"/>
      <c r="D244" s="116"/>
      <c r="E244" s="154"/>
      <c r="F244" s="174"/>
      <c r="G244" s="154"/>
      <c r="H244" s="116"/>
      <c r="I244" s="116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</row>
    <row r="245" spans="1:9" ht="12.75">
      <c r="A245" s="6">
        <v>12</v>
      </c>
      <c r="B245" s="7" t="s">
        <v>241</v>
      </c>
      <c r="C245" s="46">
        <v>800</v>
      </c>
      <c r="D245" s="46"/>
      <c r="E245" s="121">
        <v>800</v>
      </c>
      <c r="F245" s="169"/>
      <c r="G245" s="121">
        <v>50</v>
      </c>
      <c r="H245" s="118"/>
      <c r="I245" s="46">
        <f t="shared" si="63"/>
        <v>50</v>
      </c>
    </row>
    <row r="246" spans="1:9" ht="12.75">
      <c r="A246" s="6">
        <v>13</v>
      </c>
      <c r="B246" s="7" t="s">
        <v>242</v>
      </c>
      <c r="C246" s="46">
        <v>5676</v>
      </c>
      <c r="D246" s="46"/>
      <c r="E246" s="121">
        <v>5676</v>
      </c>
      <c r="F246" s="169"/>
      <c r="G246" s="121">
        <v>50</v>
      </c>
      <c r="H246" s="118"/>
      <c r="I246" s="46">
        <f t="shared" si="63"/>
        <v>50</v>
      </c>
    </row>
    <row r="247" spans="3:104" ht="12.75">
      <c r="C247" s="46"/>
      <c r="D247" s="46"/>
      <c r="E247" s="46"/>
      <c r="G247" s="46"/>
      <c r="H247" s="118"/>
      <c r="I247" s="46"/>
      <c r="CZ247" s="19"/>
    </row>
    <row r="248" spans="1:104" ht="12.75">
      <c r="A248" s="2" t="s">
        <v>112</v>
      </c>
      <c r="B248" s="5" t="s">
        <v>121</v>
      </c>
      <c r="C248" s="112">
        <v>2532</v>
      </c>
      <c r="D248" s="112"/>
      <c r="E248" s="112">
        <v>2532</v>
      </c>
      <c r="F248" s="112"/>
      <c r="G248" s="112">
        <v>2532</v>
      </c>
      <c r="H248" s="118"/>
      <c r="I248" s="131">
        <v>2532</v>
      </c>
      <c r="CZ248" s="19"/>
    </row>
    <row r="249" spans="1:104" s="33" customFormat="1" ht="12.75">
      <c r="A249" s="2"/>
      <c r="B249" s="5"/>
      <c r="C249" s="92"/>
      <c r="D249" s="92"/>
      <c r="E249" s="92"/>
      <c r="F249" s="92"/>
      <c r="G249" s="92"/>
      <c r="H249" s="118"/>
      <c r="I249" s="9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</row>
    <row r="250" spans="1:104" ht="12.75">
      <c r="A250" s="3"/>
      <c r="B250" s="1" t="s">
        <v>120</v>
      </c>
      <c r="C250" s="115">
        <f aca="true" t="shared" si="64" ref="C250:I250">C251+C254</f>
        <v>114073</v>
      </c>
      <c r="D250" s="115">
        <f t="shared" si="64"/>
        <v>0</v>
      </c>
      <c r="E250" s="115">
        <f t="shared" si="64"/>
        <v>114073</v>
      </c>
      <c r="F250" s="115">
        <f t="shared" si="64"/>
        <v>0</v>
      </c>
      <c r="G250" s="115">
        <f t="shared" si="64"/>
        <v>2081</v>
      </c>
      <c r="H250" s="115">
        <f t="shared" si="64"/>
        <v>0</v>
      </c>
      <c r="I250" s="115">
        <f t="shared" si="64"/>
        <v>2081</v>
      </c>
      <c r="CZ250" s="19"/>
    </row>
    <row r="251" spans="1:104" s="83" customFormat="1" ht="21" customHeight="1">
      <c r="A251" s="2" t="s">
        <v>110</v>
      </c>
      <c r="B251" s="5" t="s">
        <v>111</v>
      </c>
      <c r="C251" s="115">
        <f aca="true" t="shared" si="65" ref="C251:I251">C252+C253</f>
        <v>112510</v>
      </c>
      <c r="D251" s="115">
        <f t="shared" si="65"/>
        <v>0</v>
      </c>
      <c r="E251" s="115">
        <f t="shared" si="65"/>
        <v>112510</v>
      </c>
      <c r="F251" s="115">
        <f t="shared" si="65"/>
        <v>0</v>
      </c>
      <c r="G251" s="115">
        <f t="shared" si="65"/>
        <v>518</v>
      </c>
      <c r="H251" s="115">
        <f t="shared" si="65"/>
        <v>0</v>
      </c>
      <c r="I251" s="115">
        <f t="shared" si="65"/>
        <v>518</v>
      </c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8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</row>
    <row r="252" spans="1:104" s="83" customFormat="1" ht="30.75" customHeight="1">
      <c r="A252" s="81">
        <v>1</v>
      </c>
      <c r="B252" s="63" t="s">
        <v>205</v>
      </c>
      <c r="C252" s="121">
        <v>510</v>
      </c>
      <c r="D252" s="122"/>
      <c r="E252" s="122">
        <v>510</v>
      </c>
      <c r="F252" s="122"/>
      <c r="G252" s="122">
        <v>300</v>
      </c>
      <c r="H252" s="118"/>
      <c r="I252" s="121">
        <f>F252+G252</f>
        <v>300</v>
      </c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</row>
    <row r="253" spans="1:104" ht="31.5" customHeight="1">
      <c r="A253" s="81">
        <v>2</v>
      </c>
      <c r="B253" s="63" t="s">
        <v>206</v>
      </c>
      <c r="C253" s="121">
        <v>112000</v>
      </c>
      <c r="D253" s="122"/>
      <c r="E253" s="122">
        <v>112000</v>
      </c>
      <c r="F253" s="122"/>
      <c r="G253" s="121">
        <v>218</v>
      </c>
      <c r="H253" s="118"/>
      <c r="I253" s="121">
        <f>F253+G253</f>
        <v>218</v>
      </c>
      <c r="CZ253" s="19"/>
    </row>
    <row r="254" spans="1:104" ht="12.75">
      <c r="A254" s="2" t="s">
        <v>112</v>
      </c>
      <c r="B254" s="5" t="s">
        <v>50</v>
      </c>
      <c r="C254" s="115">
        <v>1563</v>
      </c>
      <c r="D254" s="115"/>
      <c r="E254" s="115">
        <v>1563</v>
      </c>
      <c r="F254" s="115"/>
      <c r="G254" s="115">
        <v>1563</v>
      </c>
      <c r="H254" s="118"/>
      <c r="I254" s="115">
        <v>1563</v>
      </c>
      <c r="CZ254" s="19"/>
    </row>
    <row r="255" spans="1:104" s="22" customFormat="1" ht="12.75">
      <c r="A255" s="2"/>
      <c r="B255" s="5"/>
      <c r="C255" s="34"/>
      <c r="D255" s="94"/>
      <c r="E255" s="94"/>
      <c r="F255" s="94"/>
      <c r="G255" s="94"/>
      <c r="H255" s="118"/>
      <c r="I255" s="34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</row>
    <row r="256" spans="1:104" s="74" customFormat="1" ht="25.5">
      <c r="A256" s="3"/>
      <c r="B256" s="1" t="s">
        <v>164</v>
      </c>
      <c r="C256" s="109">
        <f aca="true" t="shared" si="66" ref="C256:I256">C257+C272+C279</f>
        <v>342471</v>
      </c>
      <c r="D256" s="109">
        <f t="shared" si="66"/>
        <v>34860</v>
      </c>
      <c r="E256" s="109">
        <f t="shared" si="66"/>
        <v>307611</v>
      </c>
      <c r="F256" s="109">
        <f t="shared" si="66"/>
        <v>446</v>
      </c>
      <c r="G256" s="109">
        <f t="shared" si="66"/>
        <v>18323</v>
      </c>
      <c r="H256" s="109">
        <f t="shared" si="66"/>
        <v>0</v>
      </c>
      <c r="I256" s="109">
        <f t="shared" si="66"/>
        <v>18769</v>
      </c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</row>
    <row r="257" spans="1:104" ht="15.75" customHeight="1">
      <c r="A257" s="72" t="s">
        <v>108</v>
      </c>
      <c r="B257" s="72" t="s">
        <v>109</v>
      </c>
      <c r="C257" s="116">
        <f aca="true" t="shared" si="67" ref="C257:I257">SUM(C258:C270)</f>
        <v>315740</v>
      </c>
      <c r="D257" s="116">
        <f t="shared" si="67"/>
        <v>34845</v>
      </c>
      <c r="E257" s="116">
        <f t="shared" si="67"/>
        <v>280895</v>
      </c>
      <c r="F257" s="116">
        <f t="shared" si="67"/>
        <v>446</v>
      </c>
      <c r="G257" s="116">
        <f t="shared" si="67"/>
        <v>14627</v>
      </c>
      <c r="H257" s="116">
        <f t="shared" si="67"/>
        <v>0</v>
      </c>
      <c r="I257" s="116">
        <f t="shared" si="67"/>
        <v>15073</v>
      </c>
      <c r="CZ257" s="19"/>
    </row>
    <row r="258" spans="1:104" s="83" customFormat="1" ht="38.25">
      <c r="A258" s="6">
        <v>1</v>
      </c>
      <c r="B258" s="7" t="s">
        <v>46</v>
      </c>
      <c r="C258" s="46">
        <f aca="true" t="shared" si="68" ref="C258:C270">D258+E258</f>
        <v>101</v>
      </c>
      <c r="D258" s="45">
        <v>101</v>
      </c>
      <c r="E258" s="46"/>
      <c r="F258" s="46"/>
      <c r="G258" s="46"/>
      <c r="H258" s="118"/>
      <c r="I258" s="46">
        <f aca="true" t="shared" si="69" ref="I258:I269">F258+G258</f>
        <v>0</v>
      </c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</row>
    <row r="259" spans="1:104" ht="25.5" customHeight="1">
      <c r="A259" s="81">
        <v>2</v>
      </c>
      <c r="B259" s="63" t="s">
        <v>298</v>
      </c>
      <c r="C259" s="46">
        <f t="shared" si="68"/>
        <v>170</v>
      </c>
      <c r="D259" s="122">
        <v>16</v>
      </c>
      <c r="E259" s="46">
        <v>154</v>
      </c>
      <c r="F259" s="121"/>
      <c r="G259" s="121">
        <v>50</v>
      </c>
      <c r="H259" s="118"/>
      <c r="I259" s="46">
        <f t="shared" si="69"/>
        <v>50</v>
      </c>
      <c r="CZ259" s="19"/>
    </row>
    <row r="260" spans="1:104" ht="24.75" customHeight="1">
      <c r="A260" s="6">
        <v>3</v>
      </c>
      <c r="B260" s="7" t="s">
        <v>129</v>
      </c>
      <c r="C260" s="46">
        <f t="shared" si="68"/>
        <v>17971</v>
      </c>
      <c r="D260" s="45">
        <v>10623</v>
      </c>
      <c r="E260" s="46">
        <v>7348</v>
      </c>
      <c r="F260" s="45"/>
      <c r="G260" s="46">
        <v>1668</v>
      </c>
      <c r="H260" s="118"/>
      <c r="I260" s="46">
        <f t="shared" si="69"/>
        <v>1668</v>
      </c>
      <c r="CZ260" s="19"/>
    </row>
    <row r="261" spans="1:104" ht="27.75" customHeight="1">
      <c r="A261" s="6">
        <v>4</v>
      </c>
      <c r="B261" s="7" t="s">
        <v>130</v>
      </c>
      <c r="C261" s="46">
        <f t="shared" si="68"/>
        <v>37025</v>
      </c>
      <c r="D261" s="45">
        <v>19365</v>
      </c>
      <c r="E261" s="121">
        <v>17660</v>
      </c>
      <c r="F261" s="121">
        <v>1</v>
      </c>
      <c r="G261" s="121">
        <v>3201</v>
      </c>
      <c r="H261" s="118"/>
      <c r="I261" s="46">
        <f t="shared" si="69"/>
        <v>3202</v>
      </c>
      <c r="CZ261" s="19"/>
    </row>
    <row r="262" spans="1:104" ht="24.75" customHeight="1">
      <c r="A262" s="6">
        <v>5</v>
      </c>
      <c r="B262" s="7" t="s">
        <v>131</v>
      </c>
      <c r="C262" s="46">
        <f t="shared" si="68"/>
        <v>4566</v>
      </c>
      <c r="D262" s="45">
        <v>1566</v>
      </c>
      <c r="E262" s="121">
        <v>3000</v>
      </c>
      <c r="F262" s="122"/>
      <c r="G262" s="122">
        <v>3000</v>
      </c>
      <c r="H262" s="118"/>
      <c r="I262" s="46">
        <f t="shared" si="69"/>
        <v>3000</v>
      </c>
      <c r="CZ262" s="19"/>
    </row>
    <row r="263" spans="1:104" ht="39.75" customHeight="1">
      <c r="A263" s="6">
        <v>6</v>
      </c>
      <c r="B263" s="7" t="s">
        <v>299</v>
      </c>
      <c r="C263" s="46">
        <f t="shared" si="68"/>
        <v>2223</v>
      </c>
      <c r="D263" s="45">
        <v>40</v>
      </c>
      <c r="E263" s="121">
        <v>2183</v>
      </c>
      <c r="F263" s="129">
        <v>200</v>
      </c>
      <c r="G263" s="121">
        <v>1302</v>
      </c>
      <c r="H263" s="118"/>
      <c r="I263" s="46">
        <f t="shared" si="69"/>
        <v>1502</v>
      </c>
      <c r="CZ263" s="19"/>
    </row>
    <row r="264" spans="1:104" s="83" customFormat="1" ht="24" customHeight="1">
      <c r="A264" s="6">
        <v>7</v>
      </c>
      <c r="B264" s="7" t="s">
        <v>178</v>
      </c>
      <c r="C264" s="46">
        <f t="shared" si="68"/>
        <v>2506</v>
      </c>
      <c r="D264" s="46">
        <v>2153</v>
      </c>
      <c r="E264" s="121">
        <v>353</v>
      </c>
      <c r="F264" s="129">
        <v>35</v>
      </c>
      <c r="G264" s="121">
        <v>165</v>
      </c>
      <c r="H264" s="118"/>
      <c r="I264" s="46">
        <f t="shared" si="69"/>
        <v>200</v>
      </c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</row>
    <row r="265" spans="1:104" s="83" customFormat="1" ht="25.5" customHeight="1">
      <c r="A265" s="81">
        <v>8</v>
      </c>
      <c r="B265" s="63" t="s">
        <v>0</v>
      </c>
      <c r="C265" s="46">
        <f t="shared" si="68"/>
        <v>629</v>
      </c>
      <c r="D265" s="121">
        <v>221</v>
      </c>
      <c r="E265" s="121">
        <v>408</v>
      </c>
      <c r="F265" s="129">
        <v>23</v>
      </c>
      <c r="G265" s="121">
        <v>382</v>
      </c>
      <c r="H265" s="118"/>
      <c r="I265" s="46">
        <f t="shared" si="69"/>
        <v>405</v>
      </c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</row>
    <row r="266" spans="1:104" s="83" customFormat="1" ht="26.25" customHeight="1">
      <c r="A266" s="81">
        <v>9</v>
      </c>
      <c r="B266" s="63" t="s">
        <v>235</v>
      </c>
      <c r="C266" s="46">
        <f t="shared" si="68"/>
        <v>1540</v>
      </c>
      <c r="D266" s="121">
        <v>340</v>
      </c>
      <c r="E266" s="121">
        <v>1200</v>
      </c>
      <c r="F266" s="129">
        <v>121</v>
      </c>
      <c r="G266" s="121">
        <v>879</v>
      </c>
      <c r="H266" s="118"/>
      <c r="I266" s="46">
        <f t="shared" si="69"/>
        <v>1000</v>
      </c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</row>
    <row r="267" spans="1:104" s="83" customFormat="1" ht="21.75" customHeight="1">
      <c r="A267" s="81">
        <v>10</v>
      </c>
      <c r="B267" s="104" t="s">
        <v>48</v>
      </c>
      <c r="C267" s="46">
        <f t="shared" si="68"/>
        <v>228</v>
      </c>
      <c r="D267" s="121">
        <v>172</v>
      </c>
      <c r="E267" s="121">
        <v>56</v>
      </c>
      <c r="F267" s="129">
        <v>11</v>
      </c>
      <c r="G267" s="121">
        <v>29</v>
      </c>
      <c r="H267" s="118"/>
      <c r="I267" s="46">
        <f t="shared" si="69"/>
        <v>40</v>
      </c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</row>
    <row r="268" spans="1:104" s="83" customFormat="1" ht="24.75" customHeight="1">
      <c r="A268" s="81">
        <v>11</v>
      </c>
      <c r="B268" s="104" t="s">
        <v>193</v>
      </c>
      <c r="C268" s="46">
        <f t="shared" si="68"/>
        <v>1349</v>
      </c>
      <c r="D268" s="121">
        <v>161</v>
      </c>
      <c r="E268" s="121">
        <v>1188</v>
      </c>
      <c r="F268" s="129">
        <v>50</v>
      </c>
      <c r="G268" s="121">
        <v>951</v>
      </c>
      <c r="H268" s="118"/>
      <c r="I268" s="46">
        <f t="shared" si="69"/>
        <v>1001</v>
      </c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</row>
    <row r="269" spans="1:104" s="83" customFormat="1" ht="25.5" customHeight="1">
      <c r="A269" s="81">
        <v>12</v>
      </c>
      <c r="B269" s="104" t="s">
        <v>75</v>
      </c>
      <c r="C269" s="46">
        <f t="shared" si="68"/>
        <v>14192</v>
      </c>
      <c r="D269" s="121">
        <v>77</v>
      </c>
      <c r="E269" s="121">
        <v>14115</v>
      </c>
      <c r="F269" s="129">
        <v>5</v>
      </c>
      <c r="G269" s="121"/>
      <c r="H269" s="118"/>
      <c r="I269" s="46">
        <f t="shared" si="69"/>
        <v>5</v>
      </c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8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</row>
    <row r="270" spans="1:104" s="83" customFormat="1" ht="37.5" customHeight="1">
      <c r="A270" s="81">
        <v>13</v>
      </c>
      <c r="B270" s="104" t="s">
        <v>182</v>
      </c>
      <c r="C270" s="46">
        <f t="shared" si="68"/>
        <v>233240</v>
      </c>
      <c r="D270" s="121">
        <v>10</v>
      </c>
      <c r="E270" s="121">
        <v>233230</v>
      </c>
      <c r="F270" s="132"/>
      <c r="G270" s="121">
        <v>3000</v>
      </c>
      <c r="H270" s="118"/>
      <c r="I270" s="46">
        <v>3000</v>
      </c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8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</row>
    <row r="271" spans="3:104" ht="12.75">
      <c r="C271" s="45"/>
      <c r="D271" s="45"/>
      <c r="E271" s="122"/>
      <c r="F271" s="122"/>
      <c r="G271" s="122"/>
      <c r="H271" s="118"/>
      <c r="I271" s="130"/>
      <c r="CZ271" s="19"/>
    </row>
    <row r="272" spans="1:104" ht="16.5" customHeight="1">
      <c r="A272" s="2" t="s">
        <v>110</v>
      </c>
      <c r="B272" s="5" t="s">
        <v>111</v>
      </c>
      <c r="C272" s="133">
        <f aca="true" t="shared" si="70" ref="C272:I272">SUM(C273:C278)</f>
        <v>26035</v>
      </c>
      <c r="D272" s="133">
        <f t="shared" si="70"/>
        <v>15</v>
      </c>
      <c r="E272" s="133">
        <f t="shared" si="70"/>
        <v>26020</v>
      </c>
      <c r="F272" s="133">
        <f t="shared" si="70"/>
        <v>0</v>
      </c>
      <c r="G272" s="133">
        <f t="shared" si="70"/>
        <v>3000</v>
      </c>
      <c r="H272" s="133">
        <f t="shared" si="70"/>
        <v>0</v>
      </c>
      <c r="I272" s="133">
        <f t="shared" si="70"/>
        <v>3000</v>
      </c>
      <c r="CZ272" s="19"/>
    </row>
    <row r="273" spans="1:104" ht="25.5">
      <c r="A273" s="6">
        <v>1</v>
      </c>
      <c r="B273" s="7" t="s">
        <v>140</v>
      </c>
      <c r="C273" s="46">
        <f>D273+E273</f>
        <v>2378</v>
      </c>
      <c r="D273" s="45">
        <v>0</v>
      </c>
      <c r="E273" s="121">
        <v>2378</v>
      </c>
      <c r="F273" s="121"/>
      <c r="G273" s="121"/>
      <c r="H273" s="118"/>
      <c r="I273" s="46">
        <f aca="true" t="shared" si="71" ref="I273:I278">F273+G273</f>
        <v>0</v>
      </c>
      <c r="CZ273" s="19"/>
    </row>
    <row r="274" spans="1:104" ht="30" customHeight="1">
      <c r="A274" s="6">
        <v>2</v>
      </c>
      <c r="B274" s="7" t="s">
        <v>49</v>
      </c>
      <c r="C274" s="46">
        <f>D274+E274</f>
        <v>2329</v>
      </c>
      <c r="D274" s="45">
        <v>0</v>
      </c>
      <c r="E274" s="46">
        <v>2329</v>
      </c>
      <c r="F274" s="46"/>
      <c r="G274" s="46"/>
      <c r="H274" s="118"/>
      <c r="I274" s="46">
        <f t="shared" si="71"/>
        <v>0</v>
      </c>
      <c r="CZ274" s="19"/>
    </row>
    <row r="275" spans="1:104" ht="24.75" customHeight="1">
      <c r="A275" s="6">
        <v>3</v>
      </c>
      <c r="B275" s="7" t="s">
        <v>47</v>
      </c>
      <c r="C275" s="46">
        <f>D275+E275</f>
        <v>10040</v>
      </c>
      <c r="D275" s="134">
        <v>0</v>
      </c>
      <c r="E275" s="46">
        <v>10040</v>
      </c>
      <c r="F275" s="110"/>
      <c r="G275" s="46"/>
      <c r="H275" s="118"/>
      <c r="I275" s="46">
        <f t="shared" si="71"/>
        <v>0</v>
      </c>
      <c r="CZ275" s="19"/>
    </row>
    <row r="276" spans="1:104" s="83" customFormat="1" ht="27" customHeight="1">
      <c r="A276" s="6">
        <v>4</v>
      </c>
      <c r="B276" s="7" t="s">
        <v>147</v>
      </c>
      <c r="C276" s="46">
        <f>D276+E276</f>
        <v>4520</v>
      </c>
      <c r="D276" s="45">
        <v>0</v>
      </c>
      <c r="E276" s="46">
        <v>4520</v>
      </c>
      <c r="F276" s="110"/>
      <c r="G276" s="46"/>
      <c r="H276" s="118"/>
      <c r="I276" s="46">
        <f t="shared" si="71"/>
        <v>0</v>
      </c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</row>
    <row r="277" spans="1:104" s="83" customFormat="1" ht="24.75" customHeight="1">
      <c r="A277" s="81">
        <v>5</v>
      </c>
      <c r="B277" s="104" t="s">
        <v>233</v>
      </c>
      <c r="C277" s="46">
        <f>D277+E277</f>
        <v>1231</v>
      </c>
      <c r="D277" s="121">
        <v>15</v>
      </c>
      <c r="E277" s="121">
        <v>1216</v>
      </c>
      <c r="F277" s="132"/>
      <c r="G277" s="121"/>
      <c r="H277" s="118"/>
      <c r="I277" s="46">
        <f t="shared" si="71"/>
        <v>0</v>
      </c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</row>
    <row r="278" spans="1:104" s="8" customFormat="1" ht="27" customHeight="1">
      <c r="A278" s="81">
        <v>6</v>
      </c>
      <c r="B278" s="63" t="s">
        <v>64</v>
      </c>
      <c r="C278" s="121">
        <v>5537</v>
      </c>
      <c r="D278" s="121"/>
      <c r="E278" s="121">
        <v>5537</v>
      </c>
      <c r="F278" s="132"/>
      <c r="G278" s="121">
        <v>3000</v>
      </c>
      <c r="H278" s="118"/>
      <c r="I278" s="46">
        <f t="shared" si="71"/>
        <v>3000</v>
      </c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</row>
    <row r="279" spans="1:104" s="8" customFormat="1" ht="12.75">
      <c r="A279" s="2" t="s">
        <v>112</v>
      </c>
      <c r="B279" s="5" t="s">
        <v>50</v>
      </c>
      <c r="C279" s="110">
        <v>696</v>
      </c>
      <c r="D279" s="110"/>
      <c r="E279" s="110">
        <v>696</v>
      </c>
      <c r="F279" s="110"/>
      <c r="G279" s="112">
        <v>696</v>
      </c>
      <c r="H279" s="118"/>
      <c r="I279" s="133">
        <v>696</v>
      </c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</row>
    <row r="280" spans="1:104" s="22" customFormat="1" ht="12.75">
      <c r="A280" s="2"/>
      <c r="B280" s="5"/>
      <c r="C280" s="36"/>
      <c r="D280" s="36"/>
      <c r="E280" s="36"/>
      <c r="F280" s="36"/>
      <c r="G280" s="92"/>
      <c r="H280" s="118"/>
      <c r="I280" s="99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</row>
    <row r="281" spans="1:104" s="22" customFormat="1" ht="12.75">
      <c r="A281" s="3"/>
      <c r="B281" s="1" t="s">
        <v>52</v>
      </c>
      <c r="C281" s="111">
        <f aca="true" t="shared" si="72" ref="C281:I281">C283+C301+C305</f>
        <v>461632.79</v>
      </c>
      <c r="D281" s="111">
        <f t="shared" si="72"/>
        <v>94676</v>
      </c>
      <c r="E281" s="111">
        <f t="shared" si="72"/>
        <v>366956.79</v>
      </c>
      <c r="F281" s="111">
        <f t="shared" si="72"/>
        <v>1357</v>
      </c>
      <c r="G281" s="111">
        <f t="shared" si="72"/>
        <v>6300</v>
      </c>
      <c r="H281" s="111">
        <f t="shared" si="72"/>
        <v>0</v>
      </c>
      <c r="I281" s="111">
        <f t="shared" si="72"/>
        <v>7657</v>
      </c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</row>
    <row r="282" spans="1:104" ht="12.75">
      <c r="A282" s="3"/>
      <c r="B282" s="1"/>
      <c r="C282" s="111"/>
      <c r="D282" s="111"/>
      <c r="E282" s="111"/>
      <c r="F282" s="111"/>
      <c r="G282" s="111"/>
      <c r="H282" s="118"/>
      <c r="I282" s="111"/>
      <c r="CZ282" s="19"/>
    </row>
    <row r="283" spans="1:104" s="83" customFormat="1" ht="25.5" customHeight="1">
      <c r="A283" s="2" t="s">
        <v>108</v>
      </c>
      <c r="B283" s="2" t="s">
        <v>109</v>
      </c>
      <c r="C283" s="112">
        <f aca="true" t="shared" si="73" ref="C283:I283">C284+C285+C286+C287+C288+C291+C293+C294+C295+C298</f>
        <v>457088.79</v>
      </c>
      <c r="D283" s="112">
        <f t="shared" si="73"/>
        <v>94676</v>
      </c>
      <c r="E283" s="112">
        <f t="shared" si="73"/>
        <v>362412.79</v>
      </c>
      <c r="F283" s="112">
        <f t="shared" si="73"/>
        <v>1357</v>
      </c>
      <c r="G283" s="112">
        <f t="shared" si="73"/>
        <v>5010</v>
      </c>
      <c r="H283" s="112">
        <f t="shared" si="73"/>
        <v>0</v>
      </c>
      <c r="I283" s="112">
        <f t="shared" si="73"/>
        <v>6367</v>
      </c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8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8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</row>
    <row r="284" spans="1:104" s="83" customFormat="1" ht="14.25" customHeight="1">
      <c r="A284" s="81">
        <v>1</v>
      </c>
      <c r="B284" s="63" t="s">
        <v>1</v>
      </c>
      <c r="C284" s="46">
        <f>D284+E284</f>
        <v>959</v>
      </c>
      <c r="D284" s="121">
        <v>936</v>
      </c>
      <c r="E284" s="121">
        <v>23</v>
      </c>
      <c r="F284" s="121">
        <v>23</v>
      </c>
      <c r="G284" s="126"/>
      <c r="H284" s="118"/>
      <c r="I284" s="46">
        <f>F284+G284</f>
        <v>23</v>
      </c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8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8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</row>
    <row r="285" spans="1:104" ht="24.75" customHeight="1">
      <c r="A285" s="81">
        <v>2</v>
      </c>
      <c r="B285" s="63" t="s">
        <v>5</v>
      </c>
      <c r="C285" s="46">
        <f>D285+E285</f>
        <v>1928</v>
      </c>
      <c r="D285" s="122">
        <v>981</v>
      </c>
      <c r="E285" s="122">
        <v>947</v>
      </c>
      <c r="F285" s="121">
        <v>130</v>
      </c>
      <c r="G285" s="126">
        <v>808</v>
      </c>
      <c r="H285" s="118"/>
      <c r="I285" s="46">
        <f>F285+G285</f>
        <v>938</v>
      </c>
      <c r="CZ285" s="19"/>
    </row>
    <row r="286" spans="1:104" ht="30.75" customHeight="1">
      <c r="A286" s="6">
        <v>3</v>
      </c>
      <c r="B286" s="7" t="s">
        <v>21</v>
      </c>
      <c r="C286" s="46">
        <f>D286+E286</f>
        <v>14737</v>
      </c>
      <c r="D286" s="120">
        <v>12181</v>
      </c>
      <c r="E286" s="122">
        <v>2556</v>
      </c>
      <c r="F286" s="121"/>
      <c r="G286" s="126">
        <v>1502</v>
      </c>
      <c r="H286" s="118"/>
      <c r="I286" s="46">
        <f>F286+G286</f>
        <v>1502</v>
      </c>
      <c r="CZ286" s="19"/>
    </row>
    <row r="287" spans="1:104" ht="41.25" customHeight="1">
      <c r="A287" s="6">
        <v>4</v>
      </c>
      <c r="B287" s="7" t="s">
        <v>2</v>
      </c>
      <c r="C287" s="46">
        <f>D287+E287</f>
        <v>7996</v>
      </c>
      <c r="D287" s="120">
        <v>7666</v>
      </c>
      <c r="E287" s="122">
        <v>330</v>
      </c>
      <c r="F287" s="121"/>
      <c r="G287" s="121">
        <v>330</v>
      </c>
      <c r="H287" s="118"/>
      <c r="I287" s="46">
        <f>F287+G287</f>
        <v>330</v>
      </c>
      <c r="CZ287" s="19"/>
    </row>
    <row r="288" spans="1:104" ht="41.25" customHeight="1">
      <c r="A288" s="6">
        <v>5</v>
      </c>
      <c r="B288" s="7" t="s">
        <v>78</v>
      </c>
      <c r="C288" s="46">
        <v>395252.79</v>
      </c>
      <c r="D288" s="45">
        <v>41316</v>
      </c>
      <c r="E288" s="126">
        <v>353936.79</v>
      </c>
      <c r="F288" s="121">
        <v>221</v>
      </c>
      <c r="G288" s="121">
        <v>679</v>
      </c>
      <c r="H288" s="118"/>
      <c r="I288" s="46">
        <f>F288+G288</f>
        <v>900</v>
      </c>
      <c r="CZ288" s="19"/>
    </row>
    <row r="289" spans="2:104" ht="20.25" customHeight="1">
      <c r="B289" s="7" t="s">
        <v>183</v>
      </c>
      <c r="C289" s="46"/>
      <c r="D289" s="45"/>
      <c r="E289" s="126">
        <v>5536</v>
      </c>
      <c r="F289" s="121"/>
      <c r="G289" s="122">
        <v>679</v>
      </c>
      <c r="H289" s="118"/>
      <c r="I289" s="46">
        <v>679</v>
      </c>
      <c r="CZ289" s="19"/>
    </row>
    <row r="290" spans="2:104" ht="30" customHeight="1">
      <c r="B290" s="7" t="s">
        <v>217</v>
      </c>
      <c r="C290" s="46"/>
      <c r="D290" s="45"/>
      <c r="E290" s="126">
        <v>5500</v>
      </c>
      <c r="F290" s="121"/>
      <c r="G290" s="121"/>
      <c r="H290" s="118"/>
      <c r="I290" s="46">
        <f aca="true" t="shared" si="74" ref="I290:I295">F290+G290</f>
        <v>0</v>
      </c>
      <c r="CZ290" s="19"/>
    </row>
    <row r="291" spans="1:104" ht="30" customHeight="1">
      <c r="A291" s="6">
        <v>6</v>
      </c>
      <c r="B291" s="7" t="s">
        <v>79</v>
      </c>
      <c r="C291" s="46">
        <f>D291+E291</f>
        <v>31901</v>
      </c>
      <c r="D291" s="45">
        <v>28952</v>
      </c>
      <c r="E291" s="122">
        <v>2949</v>
      </c>
      <c r="F291" s="121">
        <v>779</v>
      </c>
      <c r="G291" s="121">
        <v>1000</v>
      </c>
      <c r="H291" s="118"/>
      <c r="I291" s="46">
        <f t="shared" si="74"/>
        <v>1779</v>
      </c>
      <c r="CZ291" s="19"/>
    </row>
    <row r="292" spans="2:104" ht="29.25" customHeight="1">
      <c r="B292" s="7" t="s">
        <v>168</v>
      </c>
      <c r="C292" s="46"/>
      <c r="D292" s="45"/>
      <c r="E292" s="122">
        <v>2949</v>
      </c>
      <c r="F292" s="121"/>
      <c r="G292" s="121">
        <v>1000</v>
      </c>
      <c r="H292" s="118"/>
      <c r="I292" s="46">
        <f t="shared" si="74"/>
        <v>1000</v>
      </c>
      <c r="CZ292" s="19"/>
    </row>
    <row r="293" spans="1:104" ht="27.75" customHeight="1">
      <c r="A293" s="6">
        <v>7</v>
      </c>
      <c r="B293" s="7" t="s">
        <v>179</v>
      </c>
      <c r="C293" s="46">
        <f>D293+E293</f>
        <v>1971</v>
      </c>
      <c r="D293" s="45">
        <v>1952</v>
      </c>
      <c r="E293" s="121">
        <v>19</v>
      </c>
      <c r="F293" s="121">
        <v>19</v>
      </c>
      <c r="G293" s="121"/>
      <c r="H293" s="118"/>
      <c r="I293" s="46">
        <f t="shared" si="74"/>
        <v>19</v>
      </c>
      <c r="CZ293" s="19"/>
    </row>
    <row r="294" spans="1:104" ht="25.5" customHeight="1">
      <c r="A294" s="6">
        <v>8</v>
      </c>
      <c r="B294" s="7" t="s">
        <v>236</v>
      </c>
      <c r="C294" s="46">
        <f>D294+E294</f>
        <v>487</v>
      </c>
      <c r="D294" s="45">
        <v>431</v>
      </c>
      <c r="E294" s="121">
        <v>56</v>
      </c>
      <c r="F294" s="121">
        <v>36</v>
      </c>
      <c r="G294" s="121">
        <v>20</v>
      </c>
      <c r="H294" s="118"/>
      <c r="I294" s="46">
        <f t="shared" si="74"/>
        <v>56</v>
      </c>
      <c r="CZ294" s="19"/>
    </row>
    <row r="295" spans="1:104" ht="13.5" customHeight="1">
      <c r="A295" s="6">
        <v>9</v>
      </c>
      <c r="B295" s="7" t="s">
        <v>170</v>
      </c>
      <c r="C295" s="46">
        <f>D295+E295</f>
        <v>1215</v>
      </c>
      <c r="D295" s="45">
        <v>191</v>
      </c>
      <c r="E295" s="121">
        <v>1024</v>
      </c>
      <c r="F295" s="121">
        <v>18</v>
      </c>
      <c r="G295" s="121">
        <v>232</v>
      </c>
      <c r="H295" s="118"/>
      <c r="I295" s="46">
        <f t="shared" si="74"/>
        <v>250</v>
      </c>
      <c r="CZ295" s="19"/>
    </row>
    <row r="296" spans="2:104" ht="13.5" customHeight="1">
      <c r="B296" s="7" t="s">
        <v>172</v>
      </c>
      <c r="C296" s="46"/>
      <c r="D296" s="45"/>
      <c r="E296" s="121"/>
      <c r="F296" s="121"/>
      <c r="G296" s="121"/>
      <c r="H296" s="118"/>
      <c r="I296" s="46"/>
      <c r="CZ296" s="19"/>
    </row>
    <row r="297" spans="2:104" ht="13.5" customHeight="1">
      <c r="B297" s="7" t="s">
        <v>171</v>
      </c>
      <c r="C297" s="46"/>
      <c r="D297" s="45"/>
      <c r="E297" s="121"/>
      <c r="F297" s="121"/>
      <c r="G297" s="121"/>
      <c r="H297" s="118"/>
      <c r="I297" s="46"/>
      <c r="CZ297" s="19"/>
    </row>
    <row r="298" spans="1:104" ht="13.5" customHeight="1">
      <c r="A298" s="6">
        <v>10</v>
      </c>
      <c r="B298" s="7" t="s">
        <v>225</v>
      </c>
      <c r="C298" s="46">
        <f>D298+E298</f>
        <v>642</v>
      </c>
      <c r="D298" s="45">
        <v>70</v>
      </c>
      <c r="E298" s="121">
        <v>572</v>
      </c>
      <c r="F298" s="121">
        <v>131</v>
      </c>
      <c r="G298" s="121">
        <v>439</v>
      </c>
      <c r="H298" s="118"/>
      <c r="I298" s="46">
        <f>F298+G298</f>
        <v>570</v>
      </c>
      <c r="CZ298" s="19"/>
    </row>
    <row r="299" spans="2:104" ht="16.5" customHeight="1">
      <c r="B299" s="7" t="s">
        <v>69</v>
      </c>
      <c r="C299" s="46"/>
      <c r="D299" s="45"/>
      <c r="E299" s="46"/>
      <c r="F299" s="46"/>
      <c r="G299" s="46"/>
      <c r="H299" s="118"/>
      <c r="I299" s="46"/>
      <c r="CZ299" s="19"/>
    </row>
    <row r="300" spans="1:104" s="8" customFormat="1" ht="13.5" customHeight="1">
      <c r="A300" s="6"/>
      <c r="B300" s="7"/>
      <c r="C300" s="46"/>
      <c r="D300" s="45"/>
      <c r="E300" s="46"/>
      <c r="F300" s="46"/>
      <c r="G300" s="46"/>
      <c r="H300" s="118"/>
      <c r="I300" s="46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</row>
    <row r="301" spans="1:104" ht="21.75" customHeight="1">
      <c r="A301" s="2" t="s">
        <v>110</v>
      </c>
      <c r="B301" s="5" t="s">
        <v>111</v>
      </c>
      <c r="C301" s="112">
        <f aca="true" t="shared" si="75" ref="C301:I301">SUM(C302:C304)</f>
        <v>3254</v>
      </c>
      <c r="D301" s="112">
        <f t="shared" si="75"/>
        <v>0</v>
      </c>
      <c r="E301" s="112">
        <f t="shared" si="75"/>
        <v>3254</v>
      </c>
      <c r="F301" s="112">
        <f t="shared" si="75"/>
        <v>0</v>
      </c>
      <c r="G301" s="112">
        <f t="shared" si="75"/>
        <v>0</v>
      </c>
      <c r="H301" s="112">
        <f t="shared" si="75"/>
        <v>0</v>
      </c>
      <c r="I301" s="112">
        <f t="shared" si="75"/>
        <v>0</v>
      </c>
      <c r="CZ301" s="19"/>
    </row>
    <row r="302" spans="1:104" ht="27.75" customHeight="1">
      <c r="A302" s="6">
        <v>1</v>
      </c>
      <c r="B302" s="7" t="s">
        <v>40</v>
      </c>
      <c r="C302" s="46">
        <f>D302+E302</f>
        <v>884</v>
      </c>
      <c r="D302" s="45">
        <v>0</v>
      </c>
      <c r="E302" s="46">
        <v>884</v>
      </c>
      <c r="F302" s="46"/>
      <c r="G302" s="46"/>
      <c r="H302" s="118"/>
      <c r="I302" s="46">
        <f>F302+G302</f>
        <v>0</v>
      </c>
      <c r="CZ302" s="19"/>
    </row>
    <row r="303" spans="1:104" ht="30.75" customHeight="1">
      <c r="A303" s="6">
        <v>2</v>
      </c>
      <c r="B303" s="7" t="s">
        <v>237</v>
      </c>
      <c r="C303" s="46">
        <f>D303+E303</f>
        <v>960</v>
      </c>
      <c r="D303" s="45">
        <v>0</v>
      </c>
      <c r="E303" s="46">
        <v>960</v>
      </c>
      <c r="F303" s="46"/>
      <c r="G303" s="46"/>
      <c r="H303" s="118"/>
      <c r="I303" s="46">
        <f>F303+G303</f>
        <v>0</v>
      </c>
      <c r="CZ303" s="19"/>
    </row>
    <row r="304" spans="1:104" s="8" customFormat="1" ht="38.25">
      <c r="A304" s="6">
        <v>3</v>
      </c>
      <c r="B304" s="7" t="s">
        <v>238</v>
      </c>
      <c r="C304" s="46">
        <f>D304+E304</f>
        <v>1410</v>
      </c>
      <c r="D304" s="45">
        <v>0</v>
      </c>
      <c r="E304" s="46">
        <v>1410</v>
      </c>
      <c r="F304" s="46"/>
      <c r="G304" s="46"/>
      <c r="H304" s="118"/>
      <c r="I304" s="46">
        <f>F304+G304</f>
        <v>0</v>
      </c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</row>
    <row r="305" spans="1:104" s="8" customFormat="1" ht="12.75">
      <c r="A305" s="2" t="s">
        <v>112</v>
      </c>
      <c r="B305" s="5" t="s">
        <v>121</v>
      </c>
      <c r="C305" s="110">
        <v>1290</v>
      </c>
      <c r="D305" s="110"/>
      <c r="E305" s="110">
        <v>1290</v>
      </c>
      <c r="F305" s="110"/>
      <c r="G305" s="112">
        <v>1290</v>
      </c>
      <c r="H305" s="118"/>
      <c r="I305" s="110">
        <v>1290</v>
      </c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</row>
    <row r="306" spans="1:104" ht="12.75">
      <c r="A306" s="2"/>
      <c r="B306" s="5"/>
      <c r="C306" s="36"/>
      <c r="D306" s="91"/>
      <c r="E306" s="36"/>
      <c r="F306" s="91"/>
      <c r="G306" s="36"/>
      <c r="H306" s="118"/>
      <c r="I306" s="36"/>
      <c r="CZ306" s="19"/>
    </row>
    <row r="307" spans="2:104" ht="12.75">
      <c r="B307" s="5"/>
      <c r="C307" s="35"/>
      <c r="D307" s="96"/>
      <c r="E307" s="35"/>
      <c r="F307" s="96"/>
      <c r="G307" s="35"/>
      <c r="H307" s="118"/>
      <c r="I307" s="35"/>
      <c r="CZ307" s="19"/>
    </row>
    <row r="308" spans="2:105" ht="13.5" customHeight="1">
      <c r="B308" s="1" t="s">
        <v>53</v>
      </c>
      <c r="C308" s="135">
        <f aca="true" t="shared" si="76" ref="C308:I308">C309+C349+C358</f>
        <v>188428</v>
      </c>
      <c r="D308" s="135">
        <f t="shared" si="76"/>
        <v>41533</v>
      </c>
      <c r="E308" s="135">
        <f t="shared" si="76"/>
        <v>146895</v>
      </c>
      <c r="F308" s="135">
        <f t="shared" si="76"/>
        <v>1896</v>
      </c>
      <c r="G308" s="135">
        <f t="shared" si="76"/>
        <v>12837</v>
      </c>
      <c r="H308" s="135">
        <f t="shared" si="76"/>
        <v>0</v>
      </c>
      <c r="I308" s="135">
        <f t="shared" si="76"/>
        <v>14733</v>
      </c>
      <c r="CZ308" s="19"/>
      <c r="DA308" s="19"/>
    </row>
    <row r="309" spans="1:107" ht="12.75">
      <c r="A309" s="2" t="s">
        <v>108</v>
      </c>
      <c r="B309" s="2" t="s">
        <v>109</v>
      </c>
      <c r="C309" s="136">
        <f aca="true" t="shared" si="77" ref="C309:H309">SUM(C310:C347)</f>
        <v>142466</v>
      </c>
      <c r="D309" s="136">
        <f t="shared" si="77"/>
        <v>41533</v>
      </c>
      <c r="E309" s="136">
        <f t="shared" si="77"/>
        <v>100933</v>
      </c>
      <c r="F309" s="136">
        <f t="shared" si="77"/>
        <v>1896</v>
      </c>
      <c r="G309" s="136">
        <f t="shared" si="77"/>
        <v>11318</v>
      </c>
      <c r="H309" s="136">
        <f t="shared" si="77"/>
        <v>0</v>
      </c>
      <c r="I309" s="136">
        <f>SUM(I310:I347)</f>
        <v>13214</v>
      </c>
      <c r="CZ309" s="19"/>
      <c r="DA309" s="19"/>
      <c r="DB309" s="19"/>
      <c r="DC309" s="19"/>
    </row>
    <row r="310" spans="1:104" ht="25.5">
      <c r="A310" s="6">
        <v>1</v>
      </c>
      <c r="B310" s="7" t="s">
        <v>76</v>
      </c>
      <c r="C310" s="45">
        <f aca="true" t="shared" si="78" ref="C310:C327">D310+E310</f>
        <v>731</v>
      </c>
      <c r="D310" s="45">
        <v>671</v>
      </c>
      <c r="E310" s="45">
        <v>60</v>
      </c>
      <c r="F310" s="45"/>
      <c r="G310" s="45"/>
      <c r="H310" s="118"/>
      <c r="I310" s="45">
        <f aca="true" t="shared" si="79" ref="I310:I344">F310+G310</f>
        <v>0</v>
      </c>
      <c r="CZ310" s="19"/>
    </row>
    <row r="311" spans="1:104" ht="25.5">
      <c r="A311" s="6">
        <v>2</v>
      </c>
      <c r="B311" s="7" t="s">
        <v>125</v>
      </c>
      <c r="C311" s="45">
        <f t="shared" si="78"/>
        <v>4068</v>
      </c>
      <c r="D311" s="45">
        <v>30</v>
      </c>
      <c r="E311" s="45">
        <v>4038</v>
      </c>
      <c r="F311" s="45"/>
      <c r="G311" s="45"/>
      <c r="H311" s="118"/>
      <c r="I311" s="45">
        <f t="shared" si="79"/>
        <v>0</v>
      </c>
      <c r="CZ311" s="19"/>
    </row>
    <row r="312" spans="1:104" ht="25.5">
      <c r="A312" s="6">
        <v>3</v>
      </c>
      <c r="B312" s="7" t="s">
        <v>175</v>
      </c>
      <c r="C312" s="45">
        <f t="shared" si="78"/>
        <v>155</v>
      </c>
      <c r="D312" s="45">
        <v>148</v>
      </c>
      <c r="E312" s="122">
        <v>7</v>
      </c>
      <c r="F312" s="122">
        <v>7</v>
      </c>
      <c r="G312" s="122"/>
      <c r="H312" s="118"/>
      <c r="I312" s="45">
        <f t="shared" si="79"/>
        <v>7</v>
      </c>
      <c r="CZ312" s="19"/>
    </row>
    <row r="313" spans="1:105" ht="28.5" customHeight="1">
      <c r="A313" s="6">
        <v>4</v>
      </c>
      <c r="B313" s="7" t="s">
        <v>174</v>
      </c>
      <c r="C313" s="45">
        <f t="shared" si="78"/>
        <v>385</v>
      </c>
      <c r="D313" s="45">
        <v>370</v>
      </c>
      <c r="E313" s="122">
        <v>15</v>
      </c>
      <c r="F313" s="122">
        <v>15</v>
      </c>
      <c r="G313" s="122"/>
      <c r="H313" s="118"/>
      <c r="I313" s="45">
        <f t="shared" si="79"/>
        <v>15</v>
      </c>
      <c r="CZ313" s="19"/>
      <c r="DA313" s="19"/>
    </row>
    <row r="314" spans="1:104" ht="25.5">
      <c r="A314" s="6">
        <v>5</v>
      </c>
      <c r="B314" s="7" t="s">
        <v>3</v>
      </c>
      <c r="C314" s="45">
        <f t="shared" si="78"/>
        <v>851</v>
      </c>
      <c r="D314" s="45">
        <v>841</v>
      </c>
      <c r="E314" s="122">
        <v>10</v>
      </c>
      <c r="F314" s="122"/>
      <c r="G314" s="122"/>
      <c r="H314" s="118"/>
      <c r="I314" s="45">
        <f t="shared" si="79"/>
        <v>0</v>
      </c>
      <c r="CZ314" s="19"/>
    </row>
    <row r="315" spans="1:104" ht="26.25" customHeight="1">
      <c r="A315" s="6">
        <v>6</v>
      </c>
      <c r="B315" s="7" t="s">
        <v>4</v>
      </c>
      <c r="C315" s="45">
        <f t="shared" si="78"/>
        <v>1263</v>
      </c>
      <c r="D315" s="45">
        <v>470</v>
      </c>
      <c r="E315" s="122">
        <v>793</v>
      </c>
      <c r="F315" s="122">
        <v>150</v>
      </c>
      <c r="G315" s="122">
        <v>642</v>
      </c>
      <c r="H315" s="118"/>
      <c r="I315" s="45">
        <f t="shared" si="79"/>
        <v>792</v>
      </c>
      <c r="CZ315" s="19"/>
    </row>
    <row r="316" spans="1:104" s="83" customFormat="1" ht="25.5" customHeight="1">
      <c r="A316" s="6">
        <v>7</v>
      </c>
      <c r="B316" s="7" t="s">
        <v>93</v>
      </c>
      <c r="C316" s="45">
        <f t="shared" si="78"/>
        <v>7764</v>
      </c>
      <c r="D316" s="45">
        <v>11</v>
      </c>
      <c r="E316" s="122">
        <v>7753</v>
      </c>
      <c r="F316" s="122"/>
      <c r="G316" s="122"/>
      <c r="H316" s="118"/>
      <c r="I316" s="45">
        <f t="shared" si="79"/>
        <v>0</v>
      </c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8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8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</row>
    <row r="317" spans="1:104" s="83" customFormat="1" ht="12.75">
      <c r="A317" s="81">
        <v>8</v>
      </c>
      <c r="B317" s="63" t="s">
        <v>132</v>
      </c>
      <c r="C317" s="45">
        <f t="shared" si="78"/>
        <v>4225</v>
      </c>
      <c r="D317" s="125">
        <v>4200</v>
      </c>
      <c r="E317" s="122">
        <v>25</v>
      </c>
      <c r="F317" s="122"/>
      <c r="G317" s="122"/>
      <c r="H317" s="118"/>
      <c r="I317" s="45">
        <f t="shared" si="79"/>
        <v>0</v>
      </c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8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8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</row>
    <row r="318" spans="1:104" ht="25.5" customHeight="1">
      <c r="A318" s="81">
        <v>9</v>
      </c>
      <c r="B318" s="63" t="s">
        <v>6</v>
      </c>
      <c r="C318" s="45">
        <f t="shared" si="78"/>
        <v>5807</v>
      </c>
      <c r="D318" s="122">
        <v>4445</v>
      </c>
      <c r="E318" s="122">
        <v>1362</v>
      </c>
      <c r="F318" s="122">
        <v>30</v>
      </c>
      <c r="G318" s="125">
        <v>300</v>
      </c>
      <c r="H318" s="118"/>
      <c r="I318" s="45">
        <f t="shared" si="79"/>
        <v>330</v>
      </c>
      <c r="CZ318" s="19"/>
    </row>
    <row r="319" spans="1:104" s="83" customFormat="1" ht="29.25" customHeight="1">
      <c r="A319" s="6">
        <v>10</v>
      </c>
      <c r="B319" s="7" t="s">
        <v>7</v>
      </c>
      <c r="C319" s="45">
        <f t="shared" si="78"/>
        <v>2672</v>
      </c>
      <c r="D319" s="45">
        <v>2665</v>
      </c>
      <c r="E319" s="122">
        <v>7</v>
      </c>
      <c r="F319" s="122">
        <v>7</v>
      </c>
      <c r="G319" s="122"/>
      <c r="H319" s="118"/>
      <c r="I319" s="45">
        <f t="shared" si="79"/>
        <v>7</v>
      </c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8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8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</row>
    <row r="320" spans="1:104" ht="24.75" customHeight="1">
      <c r="A320" s="81">
        <v>11</v>
      </c>
      <c r="B320" s="63" t="s">
        <v>90</v>
      </c>
      <c r="C320" s="45">
        <f t="shared" si="78"/>
        <v>489</v>
      </c>
      <c r="D320" s="122">
        <v>289</v>
      </c>
      <c r="E320" s="122">
        <v>200</v>
      </c>
      <c r="F320" s="122"/>
      <c r="G320" s="122">
        <v>100</v>
      </c>
      <c r="H320" s="118"/>
      <c r="I320" s="45">
        <f t="shared" si="79"/>
        <v>100</v>
      </c>
      <c r="CZ320" s="19"/>
    </row>
    <row r="321" spans="1:104" s="83" customFormat="1" ht="12.75">
      <c r="A321" s="6">
        <v>12</v>
      </c>
      <c r="B321" s="7" t="s">
        <v>122</v>
      </c>
      <c r="C321" s="45">
        <f t="shared" si="78"/>
        <v>5552</v>
      </c>
      <c r="D321" s="45">
        <v>2586</v>
      </c>
      <c r="E321" s="122">
        <v>2966</v>
      </c>
      <c r="F321" s="122">
        <v>350</v>
      </c>
      <c r="G321" s="122">
        <v>650</v>
      </c>
      <c r="H321" s="118"/>
      <c r="I321" s="45">
        <f t="shared" si="79"/>
        <v>1000</v>
      </c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</row>
    <row r="322" spans="1:104" ht="12.75">
      <c r="A322" s="81">
        <v>13</v>
      </c>
      <c r="B322" s="63" t="s">
        <v>19</v>
      </c>
      <c r="C322" s="45">
        <f t="shared" si="78"/>
        <v>416</v>
      </c>
      <c r="D322" s="122">
        <v>391</v>
      </c>
      <c r="E322" s="122">
        <v>25</v>
      </c>
      <c r="F322" s="122"/>
      <c r="G322" s="122">
        <v>25</v>
      </c>
      <c r="H322" s="118"/>
      <c r="I322" s="45">
        <f t="shared" si="79"/>
        <v>25</v>
      </c>
      <c r="CZ322" s="19"/>
    </row>
    <row r="323" spans="1:104" ht="12.75">
      <c r="A323" s="6">
        <v>14</v>
      </c>
      <c r="B323" s="7" t="s">
        <v>77</v>
      </c>
      <c r="C323" s="45">
        <f t="shared" si="78"/>
        <v>551</v>
      </c>
      <c r="D323" s="45">
        <v>5</v>
      </c>
      <c r="E323" s="122">
        <v>546</v>
      </c>
      <c r="F323" s="122">
        <v>17</v>
      </c>
      <c r="G323" s="122">
        <v>8</v>
      </c>
      <c r="H323" s="118"/>
      <c r="I323" s="45">
        <f t="shared" si="79"/>
        <v>25</v>
      </c>
      <c r="CZ323" s="19"/>
    </row>
    <row r="324" spans="1:104" ht="15.75" customHeight="1">
      <c r="A324" s="6">
        <v>15</v>
      </c>
      <c r="B324" s="7" t="s">
        <v>8</v>
      </c>
      <c r="C324" s="45">
        <f t="shared" si="78"/>
        <v>3961</v>
      </c>
      <c r="D324" s="45">
        <v>32</v>
      </c>
      <c r="E324" s="122">
        <v>3929</v>
      </c>
      <c r="F324" s="122"/>
      <c r="G324" s="122"/>
      <c r="H324" s="118"/>
      <c r="I324" s="45">
        <f t="shared" si="79"/>
        <v>0</v>
      </c>
      <c r="CZ324" s="19"/>
    </row>
    <row r="325" spans="1:104" s="83" customFormat="1" ht="30" customHeight="1">
      <c r="A325" s="6">
        <v>16</v>
      </c>
      <c r="B325" s="7" t="s">
        <v>9</v>
      </c>
      <c r="C325" s="45">
        <f t="shared" si="78"/>
        <v>1678</v>
      </c>
      <c r="D325" s="45">
        <v>5</v>
      </c>
      <c r="E325" s="122">
        <v>1673</v>
      </c>
      <c r="F325" s="122"/>
      <c r="G325" s="122">
        <v>5</v>
      </c>
      <c r="H325" s="118"/>
      <c r="I325" s="45">
        <f t="shared" si="79"/>
        <v>5</v>
      </c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8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8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</row>
    <row r="326" spans="1:104" s="83" customFormat="1" ht="24.75" customHeight="1">
      <c r="A326" s="84">
        <v>17</v>
      </c>
      <c r="B326" s="85" t="s">
        <v>55</v>
      </c>
      <c r="C326" s="45">
        <f t="shared" si="78"/>
        <v>5117</v>
      </c>
      <c r="D326" s="137">
        <v>3932</v>
      </c>
      <c r="E326" s="122">
        <v>1185</v>
      </c>
      <c r="F326" s="122">
        <v>177</v>
      </c>
      <c r="G326" s="125"/>
      <c r="H326" s="118"/>
      <c r="I326" s="45">
        <f t="shared" si="79"/>
        <v>177</v>
      </c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8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</row>
    <row r="327" spans="1:104" s="83" customFormat="1" ht="24.75" customHeight="1">
      <c r="A327" s="84">
        <v>18</v>
      </c>
      <c r="B327" s="85" t="s">
        <v>58</v>
      </c>
      <c r="C327" s="45">
        <f t="shared" si="78"/>
        <v>30321</v>
      </c>
      <c r="D327" s="137">
        <v>5651</v>
      </c>
      <c r="E327" s="122">
        <v>24670</v>
      </c>
      <c r="F327" s="122">
        <v>105</v>
      </c>
      <c r="G327" s="125">
        <v>896</v>
      </c>
      <c r="H327" s="118"/>
      <c r="I327" s="45">
        <f t="shared" si="79"/>
        <v>1001</v>
      </c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8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8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</row>
    <row r="328" spans="1:104" s="83" customFormat="1" ht="24.75" customHeight="1">
      <c r="A328" s="84"/>
      <c r="B328" s="85" t="s">
        <v>158</v>
      </c>
      <c r="C328" s="45"/>
      <c r="D328" s="137"/>
      <c r="E328" s="122"/>
      <c r="F328" s="122"/>
      <c r="G328" s="125"/>
      <c r="H328" s="118"/>
      <c r="I328" s="45">
        <f t="shared" si="79"/>
        <v>0</v>
      </c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</row>
    <row r="329" spans="1:104" ht="26.25" customHeight="1">
      <c r="A329" s="84"/>
      <c r="B329" s="85" t="s">
        <v>159</v>
      </c>
      <c r="C329" s="45"/>
      <c r="D329" s="137"/>
      <c r="E329" s="122"/>
      <c r="F329" s="122"/>
      <c r="G329" s="125"/>
      <c r="H329" s="118"/>
      <c r="I329" s="45">
        <f t="shared" si="79"/>
        <v>0</v>
      </c>
      <c r="CZ329" s="19"/>
    </row>
    <row r="330" spans="1:104" ht="30" customHeight="1">
      <c r="A330" s="12">
        <v>19</v>
      </c>
      <c r="B330" s="13" t="s">
        <v>81</v>
      </c>
      <c r="C330" s="45">
        <f aca="true" t="shared" si="80" ref="C330:C346">D330+E330</f>
        <v>4062</v>
      </c>
      <c r="D330" s="138">
        <v>26</v>
      </c>
      <c r="E330" s="122">
        <v>4036</v>
      </c>
      <c r="F330" s="122"/>
      <c r="G330" s="122"/>
      <c r="H330" s="118"/>
      <c r="I330" s="45">
        <f t="shared" si="79"/>
        <v>0</v>
      </c>
      <c r="CZ330" s="19"/>
    </row>
    <row r="331" spans="1:104" ht="25.5" customHeight="1">
      <c r="A331" s="12">
        <v>20</v>
      </c>
      <c r="B331" s="13" t="s">
        <v>59</v>
      </c>
      <c r="C331" s="45">
        <f t="shared" si="80"/>
        <v>498</v>
      </c>
      <c r="D331" s="138">
        <v>11</v>
      </c>
      <c r="E331" s="122">
        <v>487</v>
      </c>
      <c r="F331" s="122"/>
      <c r="G331" s="122"/>
      <c r="H331" s="118"/>
      <c r="I331" s="45">
        <f t="shared" si="79"/>
        <v>0</v>
      </c>
      <c r="CZ331" s="19"/>
    </row>
    <row r="332" spans="1:104" ht="29.25" customHeight="1">
      <c r="A332" s="12">
        <v>21</v>
      </c>
      <c r="B332" s="13" t="s">
        <v>60</v>
      </c>
      <c r="C332" s="45">
        <f t="shared" si="80"/>
        <v>366</v>
      </c>
      <c r="D332" s="138">
        <v>116</v>
      </c>
      <c r="E332" s="122">
        <v>250</v>
      </c>
      <c r="F332" s="122"/>
      <c r="G332" s="122"/>
      <c r="H332" s="118"/>
      <c r="I332" s="45">
        <f t="shared" si="79"/>
        <v>0</v>
      </c>
      <c r="CZ332" s="19"/>
    </row>
    <row r="333" spans="1:104" ht="28.5" customHeight="1">
      <c r="A333" s="12">
        <v>22</v>
      </c>
      <c r="B333" s="13" t="s">
        <v>10</v>
      </c>
      <c r="C333" s="45">
        <f t="shared" si="80"/>
        <v>11241</v>
      </c>
      <c r="D333" s="139">
        <v>7293</v>
      </c>
      <c r="E333" s="122">
        <v>3948</v>
      </c>
      <c r="F333" s="122">
        <v>42</v>
      </c>
      <c r="G333" s="122">
        <v>1258</v>
      </c>
      <c r="H333" s="118"/>
      <c r="I333" s="45">
        <f t="shared" si="79"/>
        <v>1300</v>
      </c>
      <c r="CZ333" s="19"/>
    </row>
    <row r="334" spans="1:104" ht="14.25" customHeight="1">
      <c r="A334" s="12">
        <v>23</v>
      </c>
      <c r="B334" s="13" t="s">
        <v>11</v>
      </c>
      <c r="C334" s="45">
        <f t="shared" si="80"/>
        <v>419</v>
      </c>
      <c r="D334" s="138">
        <v>409</v>
      </c>
      <c r="E334" s="122">
        <v>10</v>
      </c>
      <c r="F334" s="122">
        <v>10</v>
      </c>
      <c r="G334" s="122"/>
      <c r="H334" s="118"/>
      <c r="I334" s="45">
        <f t="shared" si="79"/>
        <v>10</v>
      </c>
      <c r="CZ334" s="19"/>
    </row>
    <row r="335" spans="1:104" ht="12.75">
      <c r="A335" s="12">
        <v>24</v>
      </c>
      <c r="B335" s="13" t="s">
        <v>12</v>
      </c>
      <c r="C335" s="45">
        <f t="shared" si="80"/>
        <v>652</v>
      </c>
      <c r="D335" s="138">
        <v>187</v>
      </c>
      <c r="E335" s="122">
        <v>465</v>
      </c>
      <c r="F335" s="122">
        <v>82</v>
      </c>
      <c r="G335" s="122">
        <v>378</v>
      </c>
      <c r="H335" s="118"/>
      <c r="I335" s="45">
        <f t="shared" si="79"/>
        <v>460</v>
      </c>
      <c r="CZ335" s="19"/>
    </row>
    <row r="336" spans="1:104" ht="28.5" customHeight="1">
      <c r="A336" s="12">
        <v>25</v>
      </c>
      <c r="B336" s="13" t="s">
        <v>85</v>
      </c>
      <c r="C336" s="45">
        <f t="shared" si="80"/>
        <v>5721</v>
      </c>
      <c r="D336" s="138">
        <v>3171</v>
      </c>
      <c r="E336" s="122">
        <v>2550</v>
      </c>
      <c r="F336" s="122">
        <v>45</v>
      </c>
      <c r="G336" s="125">
        <v>955</v>
      </c>
      <c r="H336" s="118"/>
      <c r="I336" s="45">
        <f t="shared" si="79"/>
        <v>1000</v>
      </c>
      <c r="CZ336" s="19"/>
    </row>
    <row r="337" spans="1:104" ht="28.5" customHeight="1">
      <c r="A337" s="12">
        <v>26</v>
      </c>
      <c r="B337" s="13" t="s">
        <v>126</v>
      </c>
      <c r="C337" s="45">
        <f t="shared" si="80"/>
        <v>1032</v>
      </c>
      <c r="D337" s="138">
        <v>565</v>
      </c>
      <c r="E337" s="122">
        <v>467</v>
      </c>
      <c r="F337" s="122">
        <v>100</v>
      </c>
      <c r="G337" s="122">
        <v>367</v>
      </c>
      <c r="H337" s="118"/>
      <c r="I337" s="45">
        <f t="shared" si="79"/>
        <v>467</v>
      </c>
      <c r="CZ337" s="19"/>
    </row>
    <row r="338" spans="1:104" ht="41.25" customHeight="1">
      <c r="A338" s="12">
        <v>27</v>
      </c>
      <c r="B338" s="13" t="s">
        <v>189</v>
      </c>
      <c r="C338" s="45">
        <f t="shared" si="80"/>
        <v>16974</v>
      </c>
      <c r="D338" s="45">
        <v>304</v>
      </c>
      <c r="E338" s="122">
        <v>16670</v>
      </c>
      <c r="F338" s="122">
        <v>4</v>
      </c>
      <c r="G338" s="122">
        <v>2000</v>
      </c>
      <c r="H338" s="118"/>
      <c r="I338" s="45">
        <f t="shared" si="79"/>
        <v>2004</v>
      </c>
      <c r="CZ338" s="19"/>
    </row>
    <row r="339" spans="1:104" ht="38.25" customHeight="1">
      <c r="A339" s="12">
        <v>28</v>
      </c>
      <c r="B339" s="13" t="s">
        <v>160</v>
      </c>
      <c r="C339" s="45">
        <f t="shared" si="80"/>
        <v>1395</v>
      </c>
      <c r="D339" s="45">
        <v>611</v>
      </c>
      <c r="E339" s="122">
        <v>784</v>
      </c>
      <c r="F339" s="122">
        <v>140</v>
      </c>
      <c r="G339" s="122">
        <v>561</v>
      </c>
      <c r="H339" s="118"/>
      <c r="I339" s="45">
        <f t="shared" si="79"/>
        <v>701</v>
      </c>
      <c r="CZ339" s="19"/>
    </row>
    <row r="340" spans="1:104" ht="30.75" customHeight="1">
      <c r="A340" s="12">
        <v>29</v>
      </c>
      <c r="B340" s="13" t="s">
        <v>167</v>
      </c>
      <c r="C340" s="45">
        <f t="shared" si="80"/>
        <v>475</v>
      </c>
      <c r="D340" s="138">
        <v>329</v>
      </c>
      <c r="E340" s="122">
        <v>146</v>
      </c>
      <c r="F340" s="122">
        <v>146</v>
      </c>
      <c r="G340" s="122"/>
      <c r="H340" s="118"/>
      <c r="I340" s="45">
        <f t="shared" si="79"/>
        <v>146</v>
      </c>
      <c r="CZ340" s="19"/>
    </row>
    <row r="341" spans="1:104" ht="37.5" customHeight="1">
      <c r="A341" s="12">
        <v>30</v>
      </c>
      <c r="B341" s="13" t="s">
        <v>86</v>
      </c>
      <c r="C341" s="45">
        <f t="shared" si="80"/>
        <v>793</v>
      </c>
      <c r="D341" s="138">
        <v>15</v>
      </c>
      <c r="E341" s="122">
        <v>778</v>
      </c>
      <c r="F341" s="122">
        <v>134</v>
      </c>
      <c r="G341" s="122">
        <v>566</v>
      </c>
      <c r="H341" s="118"/>
      <c r="I341" s="45">
        <f t="shared" si="79"/>
        <v>700</v>
      </c>
      <c r="CZ341" s="19"/>
    </row>
    <row r="342" spans="1:104" ht="27.75" customHeight="1">
      <c r="A342" s="12">
        <v>31</v>
      </c>
      <c r="B342" s="13" t="s">
        <v>169</v>
      </c>
      <c r="C342" s="45">
        <f t="shared" si="80"/>
        <v>2244</v>
      </c>
      <c r="D342" s="138">
        <v>894</v>
      </c>
      <c r="E342" s="122">
        <v>1350</v>
      </c>
      <c r="F342" s="122">
        <v>152</v>
      </c>
      <c r="G342" s="122">
        <v>1198</v>
      </c>
      <c r="H342" s="118"/>
      <c r="I342" s="45">
        <f t="shared" si="79"/>
        <v>1350</v>
      </c>
      <c r="CZ342" s="19"/>
    </row>
    <row r="343" spans="1:104" ht="23.25" customHeight="1">
      <c r="A343" s="12">
        <v>32</v>
      </c>
      <c r="B343" s="75" t="s">
        <v>192</v>
      </c>
      <c r="C343" s="45">
        <f t="shared" si="80"/>
        <v>1186</v>
      </c>
      <c r="D343" s="45">
        <v>786</v>
      </c>
      <c r="E343" s="122">
        <v>400</v>
      </c>
      <c r="F343" s="122">
        <v>116</v>
      </c>
      <c r="G343" s="122">
        <v>284</v>
      </c>
      <c r="H343" s="118"/>
      <c r="I343" s="45">
        <f t="shared" si="79"/>
        <v>400</v>
      </c>
      <c r="CZ343" s="19"/>
    </row>
    <row r="344" spans="1:104" ht="17.25" customHeight="1">
      <c r="A344" s="12">
        <v>33</v>
      </c>
      <c r="B344" s="75" t="s">
        <v>194</v>
      </c>
      <c r="C344" s="45">
        <f t="shared" si="80"/>
        <v>12138</v>
      </c>
      <c r="D344" s="45">
        <v>38</v>
      </c>
      <c r="E344" s="122">
        <v>12100</v>
      </c>
      <c r="F344" s="122">
        <v>3</v>
      </c>
      <c r="G344" s="122"/>
      <c r="H344" s="134"/>
      <c r="I344" s="45">
        <f t="shared" si="79"/>
        <v>3</v>
      </c>
      <c r="CZ344" s="19"/>
    </row>
    <row r="345" spans="1:104" s="83" customFormat="1" ht="19.5" customHeight="1">
      <c r="A345" s="12">
        <v>34</v>
      </c>
      <c r="B345" s="75" t="s">
        <v>61</v>
      </c>
      <c r="C345" s="45">
        <f t="shared" si="80"/>
        <v>400</v>
      </c>
      <c r="D345" s="45">
        <v>12</v>
      </c>
      <c r="E345" s="122">
        <v>388</v>
      </c>
      <c r="F345" s="122">
        <v>63</v>
      </c>
      <c r="G345" s="122">
        <v>325</v>
      </c>
      <c r="H345" s="134"/>
      <c r="I345" s="45">
        <f>G345+F345</f>
        <v>388</v>
      </c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8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8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</row>
    <row r="346" spans="1:104" ht="29.25" customHeight="1">
      <c r="A346" s="12">
        <v>35</v>
      </c>
      <c r="B346" s="75" t="s">
        <v>210</v>
      </c>
      <c r="C346" s="45">
        <f t="shared" si="80"/>
        <v>1025</v>
      </c>
      <c r="D346" s="45">
        <v>15</v>
      </c>
      <c r="E346" s="122">
        <v>1010</v>
      </c>
      <c r="F346" s="122"/>
      <c r="G346" s="122">
        <v>800</v>
      </c>
      <c r="H346" s="134"/>
      <c r="I346" s="45">
        <f>F346+G346</f>
        <v>800</v>
      </c>
      <c r="CZ346" s="19"/>
    </row>
    <row r="347" spans="1:104" ht="24" customHeight="1">
      <c r="A347" s="12">
        <v>36</v>
      </c>
      <c r="B347" s="75" t="s">
        <v>14</v>
      </c>
      <c r="C347" s="45">
        <f>D347+E347</f>
        <v>5839</v>
      </c>
      <c r="D347" s="45">
        <v>9</v>
      </c>
      <c r="E347" s="122">
        <v>5830</v>
      </c>
      <c r="F347" s="122">
        <v>1</v>
      </c>
      <c r="G347" s="122"/>
      <c r="H347" s="134"/>
      <c r="I347" s="45">
        <f>F347+G347</f>
        <v>1</v>
      </c>
      <c r="CZ347" s="19"/>
    </row>
    <row r="348" spans="1:104" s="8" customFormat="1" ht="15.75" customHeight="1">
      <c r="A348" s="84"/>
      <c r="B348" s="85"/>
      <c r="C348" s="122"/>
      <c r="D348" s="137"/>
      <c r="E348" s="122"/>
      <c r="F348" s="122"/>
      <c r="G348" s="125"/>
      <c r="H348" s="160"/>
      <c r="I348" s="141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</row>
    <row r="349" spans="1:104" ht="28.5" customHeight="1">
      <c r="A349" s="10" t="s">
        <v>110</v>
      </c>
      <c r="B349" s="15" t="s">
        <v>111</v>
      </c>
      <c r="C349" s="136">
        <f aca="true" t="shared" si="81" ref="C349:I349">SUM(C350:C357)</f>
        <v>45378</v>
      </c>
      <c r="D349" s="136">
        <f t="shared" si="81"/>
        <v>0</v>
      </c>
      <c r="E349" s="136">
        <f t="shared" si="81"/>
        <v>45378</v>
      </c>
      <c r="F349" s="136">
        <f t="shared" si="81"/>
        <v>0</v>
      </c>
      <c r="G349" s="136">
        <f t="shared" si="81"/>
        <v>935</v>
      </c>
      <c r="H349" s="136">
        <f t="shared" si="81"/>
        <v>0</v>
      </c>
      <c r="I349" s="136">
        <f t="shared" si="81"/>
        <v>935</v>
      </c>
      <c r="CZ349" s="19"/>
    </row>
    <row r="350" spans="1:104" ht="23.25" customHeight="1">
      <c r="A350" s="12">
        <v>1</v>
      </c>
      <c r="B350" s="13" t="s">
        <v>13</v>
      </c>
      <c r="C350" s="45">
        <f>D350+E350</f>
        <v>440</v>
      </c>
      <c r="D350" s="45">
        <v>0</v>
      </c>
      <c r="E350" s="122">
        <v>440</v>
      </c>
      <c r="F350" s="122"/>
      <c r="G350" s="122"/>
      <c r="H350" s="134"/>
      <c r="I350" s="45">
        <f>F350+G350</f>
        <v>0</v>
      </c>
      <c r="CZ350" s="19"/>
    </row>
    <row r="351" spans="1:104" ht="27" customHeight="1">
      <c r="A351" s="12">
        <v>2</v>
      </c>
      <c r="B351" s="75" t="s">
        <v>216</v>
      </c>
      <c r="C351" s="45">
        <v>717</v>
      </c>
      <c r="D351" s="45"/>
      <c r="E351" s="122">
        <v>717</v>
      </c>
      <c r="F351" s="122"/>
      <c r="G351" s="122">
        <v>25</v>
      </c>
      <c r="H351" s="134"/>
      <c r="I351" s="45">
        <f aca="true" t="shared" si="82" ref="I351:I356">F351+G351</f>
        <v>25</v>
      </c>
      <c r="CZ351" s="19"/>
    </row>
    <row r="352" spans="1:104" ht="27" customHeight="1">
      <c r="A352" s="12">
        <v>3</v>
      </c>
      <c r="B352" s="75" t="s">
        <v>213</v>
      </c>
      <c r="C352" s="45">
        <v>1237</v>
      </c>
      <c r="D352" s="45"/>
      <c r="E352" s="122">
        <v>1237</v>
      </c>
      <c r="F352" s="122"/>
      <c r="G352" s="122">
        <v>10</v>
      </c>
      <c r="H352" s="134"/>
      <c r="I352" s="45">
        <f t="shared" si="82"/>
        <v>10</v>
      </c>
      <c r="CZ352" s="19"/>
    </row>
    <row r="353" spans="1:104" ht="27" customHeight="1">
      <c r="A353" s="12">
        <v>4</v>
      </c>
      <c r="B353" s="75" t="s">
        <v>96</v>
      </c>
      <c r="C353" s="45">
        <v>418</v>
      </c>
      <c r="D353" s="45"/>
      <c r="E353" s="122">
        <v>418</v>
      </c>
      <c r="F353" s="122"/>
      <c r="G353" s="122">
        <v>100</v>
      </c>
      <c r="H353" s="134"/>
      <c r="I353" s="45">
        <f t="shared" si="82"/>
        <v>100</v>
      </c>
      <c r="CZ353" s="19"/>
    </row>
    <row r="354" spans="1:104" ht="27" customHeight="1">
      <c r="A354" s="12">
        <v>5</v>
      </c>
      <c r="B354" s="75" t="s">
        <v>208</v>
      </c>
      <c r="C354" s="45">
        <v>732</v>
      </c>
      <c r="D354" s="45"/>
      <c r="E354" s="122">
        <v>732</v>
      </c>
      <c r="F354" s="122"/>
      <c r="G354" s="122">
        <v>700</v>
      </c>
      <c r="H354" s="134"/>
      <c r="I354" s="45">
        <f t="shared" si="82"/>
        <v>700</v>
      </c>
      <c r="CZ354" s="19"/>
    </row>
    <row r="355" spans="1:104" ht="27" customHeight="1">
      <c r="A355" s="12">
        <v>6</v>
      </c>
      <c r="B355" s="75" t="s">
        <v>97</v>
      </c>
      <c r="C355" s="45">
        <v>2106</v>
      </c>
      <c r="D355" s="45"/>
      <c r="E355" s="45">
        <v>2106</v>
      </c>
      <c r="F355" s="45"/>
      <c r="G355" s="45">
        <v>50</v>
      </c>
      <c r="H355" s="134"/>
      <c r="I355" s="45">
        <f t="shared" si="82"/>
        <v>50</v>
      </c>
      <c r="CZ355" s="19"/>
    </row>
    <row r="356" spans="1:104" ht="21" customHeight="1">
      <c r="A356" s="12">
        <v>7</v>
      </c>
      <c r="B356" s="75" t="s">
        <v>212</v>
      </c>
      <c r="C356" s="45">
        <v>3078</v>
      </c>
      <c r="D356" s="45"/>
      <c r="E356" s="45">
        <v>3078</v>
      </c>
      <c r="F356" s="45"/>
      <c r="G356" s="45"/>
      <c r="H356" s="134"/>
      <c r="I356" s="45">
        <f t="shared" si="82"/>
        <v>0</v>
      </c>
      <c r="CZ356" s="19"/>
    </row>
    <row r="357" spans="1:248" ht="43.5" customHeight="1">
      <c r="A357" s="12">
        <v>8</v>
      </c>
      <c r="B357" s="75" t="s">
        <v>74</v>
      </c>
      <c r="C357" s="45">
        <v>36650</v>
      </c>
      <c r="D357" s="45"/>
      <c r="E357" s="45">
        <v>36650</v>
      </c>
      <c r="F357" s="45"/>
      <c r="G357" s="45">
        <v>50</v>
      </c>
      <c r="H357" s="134"/>
      <c r="I357" s="45">
        <v>50</v>
      </c>
      <c r="J357" s="11"/>
      <c r="K357" s="10"/>
      <c r="L357" s="11"/>
      <c r="M357" s="10"/>
      <c r="N357" s="11"/>
      <c r="O357" s="10"/>
      <c r="P357" s="11"/>
      <c r="Q357" s="10"/>
      <c r="R357" s="11"/>
      <c r="S357" s="10"/>
      <c r="T357" s="11"/>
      <c r="U357" s="10"/>
      <c r="V357" s="11"/>
      <c r="W357" s="10"/>
      <c r="X357" s="11"/>
      <c r="Y357" s="10"/>
      <c r="Z357" s="11"/>
      <c r="AA357" s="10"/>
      <c r="AB357" s="11"/>
      <c r="AC357" s="10"/>
      <c r="AD357" s="11"/>
      <c r="AE357" s="10"/>
      <c r="AF357" s="11"/>
      <c r="AG357" s="10"/>
      <c r="AH357" s="11"/>
      <c r="AI357" s="10"/>
      <c r="AJ357" s="11"/>
      <c r="AK357" s="10"/>
      <c r="AL357" s="11"/>
      <c r="AM357" s="10"/>
      <c r="AN357" s="11"/>
      <c r="AO357" s="10"/>
      <c r="AP357" s="11"/>
      <c r="AQ357" s="10"/>
      <c r="AR357" s="11"/>
      <c r="AS357" s="10"/>
      <c r="AT357" s="11"/>
      <c r="AU357" s="10"/>
      <c r="AV357" s="11"/>
      <c r="AW357" s="10"/>
      <c r="AX357" s="11"/>
      <c r="AY357" s="10"/>
      <c r="AZ357" s="11"/>
      <c r="BA357" s="10"/>
      <c r="BB357" s="11"/>
      <c r="BC357" s="10"/>
      <c r="BD357" s="11"/>
      <c r="BE357" s="10"/>
      <c r="BF357" s="11"/>
      <c r="BG357" s="10"/>
      <c r="BH357" s="11"/>
      <c r="BI357" s="10"/>
      <c r="BJ357" s="11"/>
      <c r="BK357" s="10"/>
      <c r="BL357" s="11"/>
      <c r="BM357" s="10"/>
      <c r="BN357" s="11"/>
      <c r="BO357" s="10"/>
      <c r="BP357" s="11"/>
      <c r="BQ357" s="10"/>
      <c r="BR357" s="11"/>
      <c r="BS357" s="10"/>
      <c r="BT357" s="11"/>
      <c r="BU357" s="10"/>
      <c r="BV357" s="11"/>
      <c r="BW357" s="10"/>
      <c r="BX357" s="11"/>
      <c r="BY357" s="10"/>
      <c r="BZ357" s="11"/>
      <c r="CA357" s="10"/>
      <c r="CB357" s="11"/>
      <c r="CC357" s="10"/>
      <c r="CD357" s="11"/>
      <c r="CE357" s="10"/>
      <c r="CF357" s="11"/>
      <c r="CG357" s="10"/>
      <c r="CH357" s="11"/>
      <c r="CI357" s="10"/>
      <c r="CJ357" s="11"/>
      <c r="CK357" s="10"/>
      <c r="CL357" s="11"/>
      <c r="CM357" s="10"/>
      <c r="CN357" s="11"/>
      <c r="CO357" s="10"/>
      <c r="CP357" s="11"/>
      <c r="CQ357" s="10"/>
      <c r="CR357" s="11"/>
      <c r="CS357" s="10"/>
      <c r="CT357" s="11"/>
      <c r="CU357" s="10"/>
      <c r="CV357" s="11"/>
      <c r="CW357" s="10"/>
      <c r="CX357" s="11"/>
      <c r="CY357" s="10"/>
      <c r="CZ357" s="11"/>
      <c r="DA357" s="14"/>
      <c r="DB357" s="4"/>
      <c r="DC357" s="9"/>
      <c r="DD357" s="4"/>
      <c r="DE357" s="9"/>
      <c r="DF357" s="4"/>
      <c r="DG357" s="9"/>
      <c r="DH357" s="4"/>
      <c r="DI357" s="9"/>
      <c r="DJ357" s="4" t="s">
        <v>121</v>
      </c>
      <c r="DK357" s="9" t="s">
        <v>112</v>
      </c>
      <c r="DL357" s="4" t="s">
        <v>121</v>
      </c>
      <c r="DM357" s="9" t="s">
        <v>112</v>
      </c>
      <c r="DN357" s="4" t="s">
        <v>121</v>
      </c>
      <c r="DO357" s="9" t="s">
        <v>112</v>
      </c>
      <c r="DP357" s="4" t="s">
        <v>121</v>
      </c>
      <c r="DQ357" s="9" t="s">
        <v>112</v>
      </c>
      <c r="DR357" s="4" t="s">
        <v>121</v>
      </c>
      <c r="DS357" s="9" t="s">
        <v>112</v>
      </c>
      <c r="DT357" s="4" t="s">
        <v>121</v>
      </c>
      <c r="DU357" s="9" t="s">
        <v>112</v>
      </c>
      <c r="DV357" s="4" t="s">
        <v>121</v>
      </c>
      <c r="DW357" s="9" t="s">
        <v>112</v>
      </c>
      <c r="DX357" s="4" t="s">
        <v>121</v>
      </c>
      <c r="DY357" s="9" t="s">
        <v>112</v>
      </c>
      <c r="DZ357" s="4" t="s">
        <v>121</v>
      </c>
      <c r="EA357" s="9" t="s">
        <v>112</v>
      </c>
      <c r="EB357" s="4" t="s">
        <v>121</v>
      </c>
      <c r="EC357" s="9" t="s">
        <v>112</v>
      </c>
      <c r="ED357" s="4" t="s">
        <v>121</v>
      </c>
      <c r="EE357" s="9" t="s">
        <v>112</v>
      </c>
      <c r="EF357" s="4" t="s">
        <v>121</v>
      </c>
      <c r="EG357" s="9" t="s">
        <v>112</v>
      </c>
      <c r="EH357" s="4" t="s">
        <v>121</v>
      </c>
      <c r="EI357" s="9" t="s">
        <v>112</v>
      </c>
      <c r="EJ357" s="4" t="s">
        <v>121</v>
      </c>
      <c r="EK357" s="9" t="s">
        <v>112</v>
      </c>
      <c r="EL357" s="4" t="s">
        <v>121</v>
      </c>
      <c r="EM357" s="9" t="s">
        <v>112</v>
      </c>
      <c r="EN357" s="4" t="s">
        <v>121</v>
      </c>
      <c r="EO357" s="9" t="s">
        <v>112</v>
      </c>
      <c r="EP357" s="4" t="s">
        <v>121</v>
      </c>
      <c r="EQ357" s="9" t="s">
        <v>112</v>
      </c>
      <c r="ER357" s="4" t="s">
        <v>121</v>
      </c>
      <c r="ES357" s="9" t="s">
        <v>112</v>
      </c>
      <c r="ET357" s="4" t="s">
        <v>121</v>
      </c>
      <c r="EU357" s="9" t="s">
        <v>112</v>
      </c>
      <c r="EV357" s="4" t="s">
        <v>121</v>
      </c>
      <c r="EW357" s="9" t="s">
        <v>112</v>
      </c>
      <c r="EX357" s="4" t="s">
        <v>121</v>
      </c>
      <c r="EY357" s="9" t="s">
        <v>112</v>
      </c>
      <c r="EZ357" s="4" t="s">
        <v>121</v>
      </c>
      <c r="FA357" s="9" t="s">
        <v>112</v>
      </c>
      <c r="FB357" s="4" t="s">
        <v>121</v>
      </c>
      <c r="FC357" s="9" t="s">
        <v>112</v>
      </c>
      <c r="FD357" s="4" t="s">
        <v>121</v>
      </c>
      <c r="FE357" s="9" t="s">
        <v>112</v>
      </c>
      <c r="FF357" s="4" t="s">
        <v>121</v>
      </c>
      <c r="FG357" s="9" t="s">
        <v>112</v>
      </c>
      <c r="FH357" s="4" t="s">
        <v>121</v>
      </c>
      <c r="FI357" s="9" t="s">
        <v>112</v>
      </c>
      <c r="FJ357" s="4" t="s">
        <v>121</v>
      </c>
      <c r="FK357" s="9" t="s">
        <v>112</v>
      </c>
      <c r="FL357" s="4" t="s">
        <v>121</v>
      </c>
      <c r="FM357" s="9" t="s">
        <v>112</v>
      </c>
      <c r="FN357" s="4" t="s">
        <v>121</v>
      </c>
      <c r="FO357" s="9" t="s">
        <v>112</v>
      </c>
      <c r="FP357" s="4" t="s">
        <v>121</v>
      </c>
      <c r="FQ357" s="9" t="s">
        <v>112</v>
      </c>
      <c r="FR357" s="4" t="s">
        <v>121</v>
      </c>
      <c r="FS357" s="9" t="s">
        <v>112</v>
      </c>
      <c r="FT357" s="4" t="s">
        <v>121</v>
      </c>
      <c r="FU357" s="9" t="s">
        <v>112</v>
      </c>
      <c r="FV357" s="4" t="s">
        <v>121</v>
      </c>
      <c r="FW357" s="9" t="s">
        <v>112</v>
      </c>
      <c r="FX357" s="4" t="s">
        <v>121</v>
      </c>
      <c r="FY357" s="9" t="s">
        <v>112</v>
      </c>
      <c r="FZ357" s="4" t="s">
        <v>121</v>
      </c>
      <c r="GA357" s="9" t="s">
        <v>112</v>
      </c>
      <c r="GB357" s="4" t="s">
        <v>121</v>
      </c>
      <c r="GC357" s="9" t="s">
        <v>112</v>
      </c>
      <c r="GD357" s="4" t="s">
        <v>121</v>
      </c>
      <c r="GE357" s="9" t="s">
        <v>112</v>
      </c>
      <c r="GF357" s="4" t="s">
        <v>121</v>
      </c>
      <c r="GG357" s="9" t="s">
        <v>112</v>
      </c>
      <c r="GH357" s="4" t="s">
        <v>121</v>
      </c>
      <c r="GI357" s="9" t="s">
        <v>112</v>
      </c>
      <c r="GJ357" s="4" t="s">
        <v>121</v>
      </c>
      <c r="GK357" s="9" t="s">
        <v>112</v>
      </c>
      <c r="GL357" s="4" t="s">
        <v>121</v>
      </c>
      <c r="GM357" s="9" t="s">
        <v>112</v>
      </c>
      <c r="GN357" s="4" t="s">
        <v>121</v>
      </c>
      <c r="GO357" s="9" t="s">
        <v>112</v>
      </c>
      <c r="GP357" s="4" t="s">
        <v>121</v>
      </c>
      <c r="GQ357" s="9" t="s">
        <v>112</v>
      </c>
      <c r="GR357" s="4" t="s">
        <v>121</v>
      </c>
      <c r="GS357" s="9" t="s">
        <v>112</v>
      </c>
      <c r="GT357" s="4" t="s">
        <v>121</v>
      </c>
      <c r="GU357" s="9" t="s">
        <v>112</v>
      </c>
      <c r="GV357" s="4" t="s">
        <v>121</v>
      </c>
      <c r="GW357" s="9" t="s">
        <v>112</v>
      </c>
      <c r="GX357" s="4" t="s">
        <v>121</v>
      </c>
      <c r="GY357" s="9" t="s">
        <v>112</v>
      </c>
      <c r="GZ357" s="4" t="s">
        <v>121</v>
      </c>
      <c r="HA357" s="9" t="s">
        <v>112</v>
      </c>
      <c r="HB357" s="4" t="s">
        <v>121</v>
      </c>
      <c r="HC357" s="9" t="s">
        <v>112</v>
      </c>
      <c r="HD357" s="4" t="s">
        <v>121</v>
      </c>
      <c r="HE357" s="9" t="s">
        <v>112</v>
      </c>
      <c r="HF357" s="4" t="s">
        <v>121</v>
      </c>
      <c r="HG357" s="9" t="s">
        <v>112</v>
      </c>
      <c r="HH357" s="4" t="s">
        <v>121</v>
      </c>
      <c r="HI357" s="9" t="s">
        <v>112</v>
      </c>
      <c r="HJ357" s="4" t="s">
        <v>121</v>
      </c>
      <c r="HK357" s="9" t="s">
        <v>112</v>
      </c>
      <c r="HL357" s="4" t="s">
        <v>121</v>
      </c>
      <c r="HM357" s="9" t="s">
        <v>112</v>
      </c>
      <c r="HN357" s="4" t="s">
        <v>121</v>
      </c>
      <c r="HO357" s="9" t="s">
        <v>112</v>
      </c>
      <c r="HP357" s="4" t="s">
        <v>121</v>
      </c>
      <c r="HQ357" s="9" t="s">
        <v>112</v>
      </c>
      <c r="HR357" s="4" t="s">
        <v>121</v>
      </c>
      <c r="HS357" s="9" t="s">
        <v>112</v>
      </c>
      <c r="HT357" s="4" t="s">
        <v>121</v>
      </c>
      <c r="HU357" s="9" t="s">
        <v>112</v>
      </c>
      <c r="HV357" s="4" t="s">
        <v>121</v>
      </c>
      <c r="HW357" s="9" t="s">
        <v>112</v>
      </c>
      <c r="HX357" s="4" t="s">
        <v>121</v>
      </c>
      <c r="HY357" s="9" t="s">
        <v>112</v>
      </c>
      <c r="HZ357" s="4" t="s">
        <v>121</v>
      </c>
      <c r="IA357" s="9" t="s">
        <v>112</v>
      </c>
      <c r="IB357" s="4" t="s">
        <v>121</v>
      </c>
      <c r="IC357" s="9" t="s">
        <v>112</v>
      </c>
      <c r="ID357" s="4" t="s">
        <v>121</v>
      </c>
      <c r="IE357" s="9" t="s">
        <v>112</v>
      </c>
      <c r="IF357" s="4" t="s">
        <v>121</v>
      </c>
      <c r="IG357" s="9" t="s">
        <v>112</v>
      </c>
      <c r="IH357" s="4" t="s">
        <v>121</v>
      </c>
      <c r="II357" s="9" t="s">
        <v>112</v>
      </c>
      <c r="IJ357" s="4" t="s">
        <v>121</v>
      </c>
      <c r="IK357" s="9" t="s">
        <v>112</v>
      </c>
      <c r="IL357" s="4" t="s">
        <v>121</v>
      </c>
      <c r="IM357" s="9" t="s">
        <v>112</v>
      </c>
      <c r="IN357" s="4" t="s">
        <v>121</v>
      </c>
    </row>
    <row r="358" spans="1:248" ht="13.5" customHeight="1">
      <c r="A358" s="10" t="s">
        <v>112</v>
      </c>
      <c r="B358" s="15" t="s">
        <v>121</v>
      </c>
      <c r="C358" s="115">
        <v>584</v>
      </c>
      <c r="D358" s="115"/>
      <c r="E358" s="115">
        <v>584</v>
      </c>
      <c r="F358" s="115"/>
      <c r="G358" s="136">
        <v>584</v>
      </c>
      <c r="H358" s="170"/>
      <c r="I358" s="115">
        <v>584</v>
      </c>
      <c r="J358" s="11"/>
      <c r="K358" s="10"/>
      <c r="L358" s="11"/>
      <c r="M358" s="10"/>
      <c r="N358" s="11"/>
      <c r="O358" s="10"/>
      <c r="P358" s="11"/>
      <c r="Q358" s="10"/>
      <c r="R358" s="11"/>
      <c r="S358" s="10"/>
      <c r="T358" s="11"/>
      <c r="U358" s="10"/>
      <c r="V358" s="11"/>
      <c r="W358" s="10"/>
      <c r="X358" s="11"/>
      <c r="Y358" s="10"/>
      <c r="Z358" s="11"/>
      <c r="AA358" s="10"/>
      <c r="AB358" s="11"/>
      <c r="AC358" s="10"/>
      <c r="AD358" s="11"/>
      <c r="AE358" s="10"/>
      <c r="AF358" s="11"/>
      <c r="AG358" s="10"/>
      <c r="AH358" s="11"/>
      <c r="AI358" s="10"/>
      <c r="AJ358" s="11"/>
      <c r="AK358" s="10"/>
      <c r="AL358" s="11"/>
      <c r="AM358" s="10"/>
      <c r="AN358" s="11"/>
      <c r="AO358" s="10"/>
      <c r="AP358" s="11"/>
      <c r="AQ358" s="10"/>
      <c r="AR358" s="11"/>
      <c r="AS358" s="10"/>
      <c r="AT358" s="11"/>
      <c r="AU358" s="10"/>
      <c r="AV358" s="11"/>
      <c r="AW358" s="10"/>
      <c r="AX358" s="11"/>
      <c r="AY358" s="10"/>
      <c r="AZ358" s="11"/>
      <c r="BA358" s="10"/>
      <c r="BB358" s="11"/>
      <c r="BC358" s="10"/>
      <c r="BD358" s="11"/>
      <c r="BE358" s="10"/>
      <c r="BF358" s="11"/>
      <c r="BG358" s="10"/>
      <c r="BH358" s="11"/>
      <c r="BI358" s="10"/>
      <c r="BJ358" s="11"/>
      <c r="BK358" s="10"/>
      <c r="BL358" s="11"/>
      <c r="BM358" s="10"/>
      <c r="BN358" s="11"/>
      <c r="BO358" s="10"/>
      <c r="BP358" s="11"/>
      <c r="BQ358" s="10"/>
      <c r="BR358" s="11"/>
      <c r="BS358" s="10"/>
      <c r="BT358" s="11"/>
      <c r="BU358" s="10"/>
      <c r="BV358" s="11"/>
      <c r="BW358" s="10"/>
      <c r="BX358" s="11"/>
      <c r="BY358" s="10"/>
      <c r="BZ358" s="11"/>
      <c r="CA358" s="10"/>
      <c r="CB358" s="11"/>
      <c r="CC358" s="10"/>
      <c r="CD358" s="11"/>
      <c r="CE358" s="10"/>
      <c r="CF358" s="11"/>
      <c r="CG358" s="10"/>
      <c r="CH358" s="11"/>
      <c r="CI358" s="10"/>
      <c r="CJ358" s="11"/>
      <c r="CK358" s="10"/>
      <c r="CL358" s="11"/>
      <c r="CM358" s="10"/>
      <c r="CN358" s="11"/>
      <c r="CO358" s="10"/>
      <c r="CP358" s="11"/>
      <c r="CQ358" s="10"/>
      <c r="CR358" s="11"/>
      <c r="CS358" s="10"/>
      <c r="CT358" s="11"/>
      <c r="CU358" s="10"/>
      <c r="CV358" s="11"/>
      <c r="CW358" s="10"/>
      <c r="CX358" s="11"/>
      <c r="CY358" s="10"/>
      <c r="CZ358" s="11"/>
      <c r="DA358" s="10"/>
      <c r="DB358" s="11"/>
      <c r="DC358" s="10"/>
      <c r="DD358" s="11"/>
      <c r="DE358" s="10"/>
      <c r="DF358" s="11"/>
      <c r="DG358" s="10"/>
      <c r="DH358" s="11"/>
      <c r="DI358" s="10"/>
      <c r="DJ358" s="11"/>
      <c r="DK358" s="10"/>
      <c r="DL358" s="11"/>
      <c r="DM358" s="10"/>
      <c r="DN358" s="11"/>
      <c r="DO358" s="10"/>
      <c r="DP358" s="11"/>
      <c r="DQ358" s="10"/>
      <c r="DR358" s="11"/>
      <c r="DS358" s="10"/>
      <c r="DT358" s="11"/>
      <c r="DU358" s="10"/>
      <c r="DV358" s="11"/>
      <c r="DW358" s="10"/>
      <c r="DX358" s="11"/>
      <c r="DY358" s="10"/>
      <c r="DZ358" s="11"/>
      <c r="EA358" s="10"/>
      <c r="EB358" s="11"/>
      <c r="EC358" s="10"/>
      <c r="ED358" s="11"/>
      <c r="EE358" s="10"/>
      <c r="EF358" s="11"/>
      <c r="EG358" s="10"/>
      <c r="EH358" s="11"/>
      <c r="EI358" s="10"/>
      <c r="EJ358" s="11"/>
      <c r="EK358" s="10"/>
      <c r="EL358" s="11"/>
      <c r="EM358" s="10"/>
      <c r="EN358" s="11"/>
      <c r="EO358" s="10"/>
      <c r="EP358" s="11"/>
      <c r="EQ358" s="10"/>
      <c r="ER358" s="11"/>
      <c r="ES358" s="10"/>
      <c r="ET358" s="11"/>
      <c r="EU358" s="10"/>
      <c r="EV358" s="11"/>
      <c r="EW358" s="10"/>
      <c r="EX358" s="11"/>
      <c r="EY358" s="10"/>
      <c r="EZ358" s="11"/>
      <c r="FA358" s="10"/>
      <c r="FB358" s="11"/>
      <c r="FC358" s="10"/>
      <c r="FD358" s="11"/>
      <c r="FE358" s="10"/>
      <c r="FF358" s="11"/>
      <c r="FG358" s="10"/>
      <c r="FH358" s="11"/>
      <c r="FI358" s="10"/>
      <c r="FJ358" s="11"/>
      <c r="FK358" s="10"/>
      <c r="FL358" s="11"/>
      <c r="FM358" s="10"/>
      <c r="FN358" s="11"/>
      <c r="FO358" s="10"/>
      <c r="FP358" s="11"/>
      <c r="FQ358" s="10"/>
      <c r="FR358" s="11"/>
      <c r="FS358" s="10"/>
      <c r="FT358" s="11"/>
      <c r="FU358" s="10"/>
      <c r="FV358" s="11"/>
      <c r="FW358" s="10"/>
      <c r="FX358" s="11"/>
      <c r="FY358" s="10"/>
      <c r="FZ358" s="11"/>
      <c r="GA358" s="10"/>
      <c r="GB358" s="11"/>
      <c r="GC358" s="10"/>
      <c r="GD358" s="11"/>
      <c r="GE358" s="10"/>
      <c r="GF358" s="11"/>
      <c r="GG358" s="10"/>
      <c r="GH358" s="11"/>
      <c r="GI358" s="10"/>
      <c r="GJ358" s="11"/>
      <c r="GK358" s="10"/>
      <c r="GL358" s="11"/>
      <c r="GM358" s="10"/>
      <c r="GN358" s="11"/>
      <c r="GO358" s="10"/>
      <c r="GP358" s="11"/>
      <c r="GQ358" s="10"/>
      <c r="GR358" s="11"/>
      <c r="GS358" s="10"/>
      <c r="GT358" s="11"/>
      <c r="GU358" s="10"/>
      <c r="GV358" s="11"/>
      <c r="GW358" s="10"/>
      <c r="GX358" s="11"/>
      <c r="GY358" s="10"/>
      <c r="GZ358" s="11"/>
      <c r="HA358" s="10"/>
      <c r="HB358" s="11"/>
      <c r="HC358" s="10"/>
      <c r="HD358" s="11"/>
      <c r="HE358" s="10"/>
      <c r="HF358" s="11"/>
      <c r="HG358" s="10"/>
      <c r="HH358" s="11"/>
      <c r="HI358" s="10"/>
      <c r="HJ358" s="11"/>
      <c r="HK358" s="10"/>
      <c r="HL358" s="11"/>
      <c r="HM358" s="10"/>
      <c r="HN358" s="11"/>
      <c r="HO358" s="10"/>
      <c r="HP358" s="11"/>
      <c r="HQ358" s="10"/>
      <c r="HR358" s="11"/>
      <c r="HS358" s="10"/>
      <c r="HT358" s="11"/>
      <c r="HU358" s="10"/>
      <c r="HV358" s="11"/>
      <c r="HW358" s="10"/>
      <c r="HX358" s="11"/>
      <c r="HY358" s="10"/>
      <c r="HZ358" s="11"/>
      <c r="IA358" s="10"/>
      <c r="IB358" s="11"/>
      <c r="IC358" s="10"/>
      <c r="ID358" s="11"/>
      <c r="IE358" s="10"/>
      <c r="IF358" s="11"/>
      <c r="IG358" s="10"/>
      <c r="IH358" s="11"/>
      <c r="II358" s="10"/>
      <c r="IJ358" s="11"/>
      <c r="IK358" s="10"/>
      <c r="IL358" s="11"/>
      <c r="IM358" s="10"/>
      <c r="IN358" s="11"/>
    </row>
    <row r="359" spans="1:9" ht="12.75">
      <c r="A359" s="10"/>
      <c r="B359" s="15"/>
      <c r="C359" s="102"/>
      <c r="D359" s="97"/>
      <c r="E359" s="97"/>
      <c r="F359" s="101"/>
      <c r="G359" s="34"/>
      <c r="H359" s="171"/>
      <c r="I359" s="34"/>
    </row>
    <row r="360" spans="1:9" ht="12.75">
      <c r="A360" s="2"/>
      <c r="B360" s="1" t="s">
        <v>292</v>
      </c>
      <c r="C360" s="142">
        <f aca="true" t="shared" si="83" ref="C360:I361">C361</f>
        <v>26222</v>
      </c>
      <c r="D360" s="142">
        <f t="shared" si="83"/>
        <v>1742</v>
      </c>
      <c r="E360" s="142">
        <f t="shared" si="83"/>
        <v>24480</v>
      </c>
      <c r="F360" s="142">
        <f t="shared" si="83"/>
        <v>435</v>
      </c>
      <c r="G360" s="142">
        <f t="shared" si="83"/>
        <v>2000</v>
      </c>
      <c r="H360" s="142">
        <f t="shared" si="83"/>
        <v>0</v>
      </c>
      <c r="I360" s="142">
        <f t="shared" si="83"/>
        <v>2435</v>
      </c>
    </row>
    <row r="361" spans="1:104" ht="27" customHeight="1">
      <c r="A361" s="2" t="s">
        <v>108</v>
      </c>
      <c r="B361" s="5" t="s">
        <v>57</v>
      </c>
      <c r="C361" s="143">
        <f t="shared" si="83"/>
        <v>26222</v>
      </c>
      <c r="D361" s="143">
        <f t="shared" si="83"/>
        <v>1742</v>
      </c>
      <c r="E361" s="143">
        <f t="shared" si="83"/>
        <v>24480</v>
      </c>
      <c r="F361" s="143">
        <f t="shared" si="83"/>
        <v>435</v>
      </c>
      <c r="G361" s="143">
        <f t="shared" si="83"/>
        <v>2000</v>
      </c>
      <c r="H361" s="143">
        <f t="shared" si="83"/>
        <v>0</v>
      </c>
      <c r="I361" s="143">
        <f t="shared" si="83"/>
        <v>2435</v>
      </c>
      <c r="CZ361" s="19"/>
    </row>
    <row r="362" spans="1:9" ht="25.5">
      <c r="A362" s="6">
        <v>1</v>
      </c>
      <c r="B362" s="7" t="s">
        <v>239</v>
      </c>
      <c r="C362" s="125">
        <f>D362+E362</f>
        <v>26222</v>
      </c>
      <c r="D362" s="122">
        <v>1742</v>
      </c>
      <c r="E362" s="122">
        <v>24480</v>
      </c>
      <c r="F362" s="122">
        <v>435</v>
      </c>
      <c r="G362" s="45">
        <v>2000</v>
      </c>
      <c r="H362" s="45"/>
      <c r="I362" s="45">
        <v>2435</v>
      </c>
    </row>
    <row r="363" spans="1:9" ht="12.75">
      <c r="A363" s="2"/>
      <c r="B363" s="1"/>
      <c r="C363" s="103"/>
      <c r="D363" s="40"/>
      <c r="E363" s="40"/>
      <c r="F363" s="40"/>
      <c r="G363" s="40"/>
      <c r="H363" s="40"/>
      <c r="I363" s="35"/>
    </row>
    <row r="364" spans="3:8" ht="12.75">
      <c r="C364" s="67"/>
      <c r="D364" s="181"/>
      <c r="E364" s="181"/>
      <c r="F364" s="181"/>
      <c r="G364" s="67"/>
      <c r="H364" s="20"/>
    </row>
    <row r="365" spans="2:8" ht="12.75">
      <c r="B365" s="1"/>
      <c r="C365" s="52"/>
      <c r="D365" s="181"/>
      <c r="E365" s="181"/>
      <c r="F365" s="181"/>
      <c r="H365" s="20"/>
    </row>
    <row r="366" spans="1:8" ht="12.75">
      <c r="A366" s="2"/>
      <c r="B366" s="3"/>
      <c r="C366" s="52"/>
      <c r="D366" s="30"/>
      <c r="H366" s="20"/>
    </row>
    <row r="367" spans="1:8" ht="12.75">
      <c r="A367" s="2"/>
      <c r="B367" s="1"/>
      <c r="C367" s="53"/>
      <c r="D367" s="47"/>
      <c r="E367" s="47"/>
      <c r="H367" s="20"/>
    </row>
    <row r="368" spans="1:8" ht="12.75">
      <c r="A368" s="2"/>
      <c r="B368" s="1"/>
      <c r="C368" s="52"/>
      <c r="D368" s="30"/>
      <c r="F368" s="47"/>
      <c r="H368" s="20"/>
    </row>
    <row r="369" spans="3:8" ht="12.75">
      <c r="C369" s="52"/>
      <c r="D369" s="30"/>
      <c r="H369" s="20"/>
    </row>
    <row r="370" spans="2:8" ht="12.75">
      <c r="B370" s="1"/>
      <c r="C370" s="52"/>
      <c r="D370" s="30"/>
      <c r="H370" s="20"/>
    </row>
    <row r="371" spans="1:8" ht="12.75">
      <c r="A371" s="2"/>
      <c r="B371" s="1"/>
      <c r="C371" s="41"/>
      <c r="D371" s="30"/>
      <c r="H371" s="20"/>
    </row>
    <row r="372" spans="3:8" ht="12.75">
      <c r="C372" s="54"/>
      <c r="D372" s="47"/>
      <c r="E372" s="47"/>
      <c r="H372" s="20"/>
    </row>
    <row r="373" spans="1:8" ht="12.75">
      <c r="A373" s="2"/>
      <c r="B373" s="1"/>
      <c r="D373" s="30"/>
      <c r="F373" s="47"/>
      <c r="H373" s="20"/>
    </row>
    <row r="374" spans="1:8" ht="12.75">
      <c r="A374" s="2"/>
      <c r="B374" s="1"/>
      <c r="C374" s="52"/>
      <c r="D374" s="30"/>
      <c r="H374" s="20"/>
    </row>
    <row r="375" spans="2:8" ht="12.75">
      <c r="B375" s="1"/>
      <c r="C375" s="52"/>
      <c r="D375" s="30"/>
      <c r="H375" s="20"/>
    </row>
    <row r="376" spans="1:8" ht="12.75">
      <c r="A376" s="2"/>
      <c r="B376" s="3"/>
      <c r="C376" s="52"/>
      <c r="D376" s="30"/>
      <c r="H376" s="20"/>
    </row>
    <row r="377" spans="3:8" ht="12.75">
      <c r="C377" s="52"/>
      <c r="D377" s="30"/>
      <c r="H377" s="20"/>
    </row>
    <row r="378" spans="3:8" ht="12.75">
      <c r="C378" s="52"/>
      <c r="D378" s="30"/>
      <c r="H378" s="20"/>
    </row>
    <row r="379" spans="3:8" ht="12.75">
      <c r="C379" s="54"/>
      <c r="D379" s="47"/>
      <c r="E379" s="47"/>
      <c r="H379" s="20"/>
    </row>
    <row r="380" spans="1:8" ht="12.75">
      <c r="A380" s="2"/>
      <c r="B380" s="1"/>
      <c r="C380" s="48"/>
      <c r="D380" s="48"/>
      <c r="E380" s="48"/>
      <c r="F380" s="47"/>
      <c r="H380" s="20"/>
    </row>
    <row r="381" spans="1:8" ht="12.75">
      <c r="A381" s="2"/>
      <c r="B381" s="1"/>
      <c r="D381" s="30"/>
      <c r="F381" s="48"/>
      <c r="H381" s="20"/>
    </row>
    <row r="382" spans="2:8" ht="12.75">
      <c r="B382" s="1"/>
      <c r="C382" s="52"/>
      <c r="D382" s="30"/>
      <c r="H382" s="20"/>
    </row>
    <row r="383" spans="2:8" ht="12.75">
      <c r="B383" s="1"/>
      <c r="C383" s="52"/>
      <c r="D383" s="30"/>
      <c r="H383" s="20"/>
    </row>
    <row r="384" spans="1:8" ht="12.75">
      <c r="A384" s="2"/>
      <c r="B384" s="3"/>
      <c r="C384" s="52"/>
      <c r="D384" s="30"/>
      <c r="H384" s="20"/>
    </row>
    <row r="385" spans="3:8" ht="12.75">
      <c r="C385" s="52"/>
      <c r="D385" s="30"/>
      <c r="H385" s="20"/>
    </row>
    <row r="386" spans="3:8" ht="12.75">
      <c r="C386" s="52"/>
      <c r="D386" s="30"/>
      <c r="H386" s="20"/>
    </row>
    <row r="387" spans="3:8" ht="12.75">
      <c r="C387" s="52"/>
      <c r="D387" s="30"/>
      <c r="H387" s="20"/>
    </row>
    <row r="388" spans="3:8" ht="12.75">
      <c r="C388" s="52"/>
      <c r="D388" s="30"/>
      <c r="H388" s="20"/>
    </row>
    <row r="389" spans="3:8" ht="12.75">
      <c r="C389" s="52"/>
      <c r="D389" s="30"/>
      <c r="H389" s="20"/>
    </row>
    <row r="390" spans="3:8" ht="12.75">
      <c r="C390" s="52"/>
      <c r="D390" s="30"/>
      <c r="H390" s="20"/>
    </row>
    <row r="391" spans="3:8" ht="12.75">
      <c r="C391" s="52"/>
      <c r="D391" s="30"/>
      <c r="H391" s="20"/>
    </row>
    <row r="392" spans="3:8" ht="12.75">
      <c r="C392" s="52"/>
      <c r="D392" s="30"/>
      <c r="H392" s="20"/>
    </row>
    <row r="393" spans="3:8" ht="12.75">
      <c r="C393" s="52"/>
      <c r="D393" s="30"/>
      <c r="H393" s="20"/>
    </row>
    <row r="394" spans="3:8" ht="12.75">
      <c r="C394" s="52"/>
      <c r="D394" s="30"/>
      <c r="H394" s="20"/>
    </row>
    <row r="395" spans="3:8" ht="12.75">
      <c r="C395" s="52"/>
      <c r="D395" s="30"/>
      <c r="H395" s="20"/>
    </row>
    <row r="396" spans="3:8" ht="12.75">
      <c r="C396" s="52"/>
      <c r="D396" s="30"/>
      <c r="H396" s="20"/>
    </row>
    <row r="397" spans="3:8" ht="12.75">
      <c r="C397" s="52"/>
      <c r="D397" s="30"/>
      <c r="H397" s="20"/>
    </row>
    <row r="398" spans="3:8" ht="12.75">
      <c r="C398" s="52"/>
      <c r="D398" s="30"/>
      <c r="H398" s="20"/>
    </row>
    <row r="399" spans="3:8" ht="12.75">
      <c r="C399" s="52"/>
      <c r="D399" s="30"/>
      <c r="H399" s="20"/>
    </row>
    <row r="400" spans="3:8" ht="12.75">
      <c r="C400" s="52"/>
      <c r="D400" s="30"/>
      <c r="H400" s="20"/>
    </row>
    <row r="401" spans="3:8" ht="12.75">
      <c r="C401" s="52"/>
      <c r="D401" s="30"/>
      <c r="H401" s="20"/>
    </row>
    <row r="402" spans="3:8" ht="12.75">
      <c r="C402" s="52"/>
      <c r="D402" s="30"/>
      <c r="H402" s="20"/>
    </row>
    <row r="403" spans="3:8" ht="12.75">
      <c r="C403" s="52"/>
      <c r="D403" s="30"/>
      <c r="H403" s="20"/>
    </row>
    <row r="404" spans="3:8" ht="12.75">
      <c r="C404" s="52"/>
      <c r="D404" s="30"/>
      <c r="H404" s="20"/>
    </row>
    <row r="405" spans="3:8" ht="12.75">
      <c r="C405" s="52"/>
      <c r="D405" s="30"/>
      <c r="H405" s="20"/>
    </row>
    <row r="406" spans="3:8" ht="12.75">
      <c r="C406" s="52"/>
      <c r="D406" s="30"/>
      <c r="H406" s="20"/>
    </row>
    <row r="407" spans="3:8" ht="12.75">
      <c r="C407" s="52"/>
      <c r="D407" s="30"/>
      <c r="H407" s="20"/>
    </row>
    <row r="408" spans="3:8" ht="12.75">
      <c r="C408" s="52"/>
      <c r="D408" s="30"/>
      <c r="H408" s="20"/>
    </row>
    <row r="409" spans="3:8" ht="12.75">
      <c r="C409" s="52"/>
      <c r="D409" s="30"/>
      <c r="H409" s="20"/>
    </row>
    <row r="410" spans="3:8" ht="12.75">
      <c r="C410" s="52"/>
      <c r="D410" s="30"/>
      <c r="H410" s="20"/>
    </row>
    <row r="411" spans="1:8" ht="12.75">
      <c r="A411" s="2"/>
      <c r="B411" s="1"/>
      <c r="C411" s="52"/>
      <c r="D411" s="30"/>
      <c r="H411" s="20"/>
    </row>
    <row r="412" spans="3:8" ht="12.75">
      <c r="C412" s="52"/>
      <c r="D412" s="30"/>
      <c r="H412" s="20"/>
    </row>
    <row r="413" spans="3:8" ht="12.75">
      <c r="C413" s="52"/>
      <c r="D413" s="30"/>
      <c r="H413" s="20"/>
    </row>
    <row r="414" spans="3:8" ht="12.75">
      <c r="C414" s="52"/>
      <c r="D414" s="30"/>
      <c r="H414" s="20"/>
    </row>
    <row r="415" spans="3:8" ht="12.75">
      <c r="C415" s="52"/>
      <c r="D415" s="30"/>
      <c r="H415" s="20"/>
    </row>
    <row r="416" spans="3:8" ht="12.75">
      <c r="C416" s="52"/>
      <c r="D416" s="30"/>
      <c r="H416" s="20"/>
    </row>
    <row r="417" spans="3:8" ht="12.75">
      <c r="C417" s="52"/>
      <c r="D417" s="30"/>
      <c r="H417" s="20"/>
    </row>
    <row r="418" spans="3:8" ht="12.75">
      <c r="C418" s="52"/>
      <c r="D418" s="30"/>
      <c r="H418" s="20"/>
    </row>
    <row r="419" spans="3:8" ht="12.75">
      <c r="C419" s="52"/>
      <c r="D419" s="30"/>
      <c r="H419" s="20"/>
    </row>
    <row r="420" spans="3:8" ht="12.75">
      <c r="C420" s="52"/>
      <c r="D420" s="30"/>
      <c r="H420" s="20"/>
    </row>
    <row r="421" spans="3:8" ht="12.75">
      <c r="C421" s="52"/>
      <c r="D421" s="30"/>
      <c r="H421" s="20"/>
    </row>
    <row r="422" spans="3:8" ht="12.75">
      <c r="C422" s="52"/>
      <c r="D422" s="30"/>
      <c r="H422" s="20"/>
    </row>
    <row r="423" spans="3:8" ht="12.75">
      <c r="C423" s="52"/>
      <c r="D423" s="30"/>
      <c r="H423" s="20"/>
    </row>
    <row r="424" spans="3:8" ht="12.75">
      <c r="C424" s="52"/>
      <c r="D424" s="30"/>
      <c r="H424" s="20"/>
    </row>
    <row r="425" spans="3:8" ht="12.75">
      <c r="C425" s="52"/>
      <c r="D425" s="30"/>
      <c r="H425" s="20"/>
    </row>
    <row r="426" spans="3:8" ht="12.75">
      <c r="C426" s="52"/>
      <c r="D426" s="30"/>
      <c r="H426" s="20"/>
    </row>
    <row r="427" spans="3:8" ht="12.75">
      <c r="C427" s="52"/>
      <c r="D427" s="30"/>
      <c r="H427" s="20"/>
    </row>
    <row r="428" spans="3:8" ht="12.75">
      <c r="C428" s="52"/>
      <c r="D428" s="30"/>
      <c r="H428" s="20"/>
    </row>
    <row r="429" spans="3:8" ht="12.75">
      <c r="C429" s="52"/>
      <c r="D429" s="30"/>
      <c r="H429" s="20"/>
    </row>
    <row r="430" spans="3:8" ht="12.75">
      <c r="C430" s="52"/>
      <c r="D430" s="30"/>
      <c r="H430" s="20"/>
    </row>
    <row r="431" spans="3:8" ht="12.75">
      <c r="C431" s="52"/>
      <c r="D431" s="30"/>
      <c r="H431" s="20"/>
    </row>
    <row r="432" spans="3:8" ht="12.75">
      <c r="C432" s="52"/>
      <c r="D432" s="30"/>
      <c r="H432" s="20"/>
    </row>
    <row r="433" spans="3:8" ht="12.75">
      <c r="C433" s="52"/>
      <c r="D433" s="30"/>
      <c r="H433" s="20"/>
    </row>
    <row r="434" spans="3:8" ht="12.75">
      <c r="C434" s="52"/>
      <c r="D434" s="30"/>
      <c r="H434" s="20"/>
    </row>
    <row r="435" spans="3:8" ht="12.75">
      <c r="C435" s="52"/>
      <c r="D435" s="30"/>
      <c r="H435" s="20"/>
    </row>
    <row r="436" spans="3:8" ht="12.75">
      <c r="C436" s="41"/>
      <c r="D436" s="30"/>
      <c r="H436" s="20"/>
    </row>
    <row r="437" spans="3:8" ht="12.75">
      <c r="C437" s="41"/>
      <c r="D437" s="30"/>
      <c r="H437" s="20"/>
    </row>
    <row r="438" spans="3:8" ht="12.75">
      <c r="C438" s="48"/>
      <c r="D438" s="48"/>
      <c r="E438" s="48"/>
      <c r="H438" s="20"/>
    </row>
    <row r="439" spans="1:8" ht="12.75">
      <c r="A439" s="2"/>
      <c r="B439" s="1"/>
      <c r="C439" s="52"/>
      <c r="D439" s="30"/>
      <c r="F439" s="48"/>
      <c r="H439" s="20"/>
    </row>
    <row r="440" spans="1:8" ht="12.75">
      <c r="A440" s="2"/>
      <c r="B440" s="1"/>
      <c r="C440" s="52"/>
      <c r="D440" s="30"/>
      <c r="H440" s="20"/>
    </row>
    <row r="441" spans="2:8" ht="12.75">
      <c r="B441" s="1"/>
      <c r="C441" s="52"/>
      <c r="D441" s="30"/>
      <c r="H441" s="20"/>
    </row>
    <row r="442" spans="1:8" ht="12.75">
      <c r="A442" s="2"/>
      <c r="B442" s="3"/>
      <c r="C442" s="55"/>
      <c r="D442" s="48"/>
      <c r="E442" s="48"/>
      <c r="H442" s="20"/>
    </row>
    <row r="443" spans="3:8" ht="12.75">
      <c r="C443" s="55"/>
      <c r="D443" s="48"/>
      <c r="E443" s="48"/>
      <c r="F443" s="48"/>
      <c r="H443" s="20"/>
    </row>
    <row r="444" spans="3:8" ht="12.75">
      <c r="C444" s="52"/>
      <c r="D444" s="30"/>
      <c r="F444" s="48"/>
      <c r="H444" s="20"/>
    </row>
    <row r="445" spans="2:8" ht="12.75">
      <c r="B445" s="1"/>
      <c r="C445" s="52"/>
      <c r="D445" s="30"/>
      <c r="H445" s="20"/>
    </row>
    <row r="446" spans="2:8" ht="12.75">
      <c r="B446" s="1"/>
      <c r="C446" s="52"/>
      <c r="D446" s="30"/>
      <c r="H446" s="20"/>
    </row>
    <row r="447" spans="1:8" ht="12.75">
      <c r="A447" s="2"/>
      <c r="B447" s="3"/>
      <c r="C447" s="52"/>
      <c r="D447" s="30"/>
      <c r="H447" s="20"/>
    </row>
    <row r="448" spans="3:8" ht="12.75">
      <c r="C448" s="52"/>
      <c r="D448" s="30"/>
      <c r="H448" s="20"/>
    </row>
    <row r="449" spans="3:8" ht="12.75">
      <c r="C449" s="48"/>
      <c r="D449" s="48"/>
      <c r="E449" s="48"/>
      <c r="H449" s="20"/>
    </row>
    <row r="450" spans="4:8" ht="12.75">
      <c r="D450" s="30"/>
      <c r="F450" s="48"/>
      <c r="H450" s="20"/>
    </row>
    <row r="451" spans="3:8" ht="12.75">
      <c r="C451" s="52"/>
      <c r="D451" s="30"/>
      <c r="H451" s="20"/>
    </row>
    <row r="452" spans="2:8" ht="12.75">
      <c r="B452" s="1"/>
      <c r="C452" s="52"/>
      <c r="D452" s="30"/>
      <c r="H452" s="20"/>
    </row>
    <row r="453" spans="1:8" ht="12.75">
      <c r="A453" s="2"/>
      <c r="B453" s="3"/>
      <c r="C453" s="41"/>
      <c r="D453" s="30"/>
      <c r="H453" s="20"/>
    </row>
    <row r="454" spans="3:8" ht="12.75">
      <c r="C454" s="41"/>
      <c r="D454" s="30"/>
      <c r="H454" s="20"/>
    </row>
    <row r="455" spans="3:8" ht="12.75">
      <c r="C455" s="48"/>
      <c r="D455" s="48"/>
      <c r="E455" s="48"/>
      <c r="H455" s="20"/>
    </row>
    <row r="456" spans="1:8" ht="12.75">
      <c r="A456" s="2"/>
      <c r="B456" s="1"/>
      <c r="D456" s="30"/>
      <c r="F456" s="48"/>
      <c r="H456" s="20"/>
    </row>
    <row r="457" spans="1:8" ht="12.75">
      <c r="A457" s="2"/>
      <c r="B457" s="1"/>
      <c r="C457" s="52"/>
      <c r="D457" s="30"/>
      <c r="H457" s="20"/>
    </row>
    <row r="458" spans="2:8" ht="12.75">
      <c r="B458" s="1"/>
      <c r="C458" s="52"/>
      <c r="D458" s="30"/>
      <c r="H458" s="20"/>
    </row>
    <row r="459" spans="1:8" ht="12.75">
      <c r="A459" s="2"/>
      <c r="B459" s="3"/>
      <c r="C459" s="52"/>
      <c r="D459" s="30"/>
      <c r="H459" s="20"/>
    </row>
    <row r="460" spans="3:8" ht="12.75">
      <c r="C460" s="52"/>
      <c r="D460" s="30"/>
      <c r="H460" s="20"/>
    </row>
    <row r="461" spans="3:8" ht="12.75">
      <c r="C461" s="52"/>
      <c r="D461" s="30"/>
      <c r="H461" s="20"/>
    </row>
    <row r="462" spans="3:8" ht="12.75">
      <c r="C462" s="52"/>
      <c r="D462" s="30"/>
      <c r="H462" s="20"/>
    </row>
    <row r="463" spans="3:8" ht="12.75">
      <c r="C463" s="52"/>
      <c r="D463" s="30"/>
      <c r="H463" s="20"/>
    </row>
    <row r="464" spans="3:8" ht="12.75">
      <c r="C464" s="52"/>
      <c r="D464" s="30"/>
      <c r="H464" s="20"/>
    </row>
    <row r="465" spans="3:8" ht="12.75">
      <c r="C465" s="52"/>
      <c r="D465" s="30"/>
      <c r="H465" s="20"/>
    </row>
    <row r="466" spans="3:8" ht="12.75">
      <c r="C466" s="41"/>
      <c r="D466" s="30"/>
      <c r="H466" s="20"/>
    </row>
    <row r="467" spans="4:8" ht="12.75">
      <c r="D467" s="30"/>
      <c r="H467" s="20"/>
    </row>
    <row r="468" spans="3:8" ht="12.75">
      <c r="C468" s="52"/>
      <c r="D468" s="30"/>
      <c r="H468" s="20"/>
    </row>
    <row r="469" spans="3:8" ht="12.75">
      <c r="C469" s="52"/>
      <c r="D469" s="30"/>
      <c r="H469" s="20"/>
    </row>
    <row r="470" spans="1:8" ht="12.75">
      <c r="A470" s="2"/>
      <c r="B470" s="1"/>
      <c r="C470" s="52"/>
      <c r="D470" s="30"/>
      <c r="H470" s="20"/>
    </row>
    <row r="471" spans="3:8" ht="12.75">
      <c r="C471" s="52"/>
      <c r="D471" s="30"/>
      <c r="H471" s="20"/>
    </row>
    <row r="472" spans="3:8" ht="12.75">
      <c r="C472" s="52"/>
      <c r="D472" s="30"/>
      <c r="H472" s="20"/>
    </row>
    <row r="473" spans="3:8" ht="12.75">
      <c r="C473" s="52"/>
      <c r="D473" s="30"/>
      <c r="H473" s="20"/>
    </row>
    <row r="474" spans="3:8" ht="12.75">
      <c r="C474" s="52"/>
      <c r="D474" s="30"/>
      <c r="H474" s="20"/>
    </row>
    <row r="475" spans="3:8" ht="12.75">
      <c r="C475" s="52"/>
      <c r="D475" s="30"/>
      <c r="H475" s="20"/>
    </row>
    <row r="476" spans="3:8" ht="12.75">
      <c r="C476" s="52"/>
      <c r="D476" s="30"/>
      <c r="H476" s="20"/>
    </row>
    <row r="477" spans="3:8" ht="12.75">
      <c r="C477" s="52"/>
      <c r="D477" s="30"/>
      <c r="H477" s="20"/>
    </row>
    <row r="478" spans="3:8" ht="12.75">
      <c r="C478" s="52"/>
      <c r="D478" s="30"/>
      <c r="H478" s="20"/>
    </row>
    <row r="479" spans="3:8" ht="12.75">
      <c r="C479" s="52"/>
      <c r="D479" s="30"/>
      <c r="H479" s="20"/>
    </row>
    <row r="480" spans="3:8" ht="12.75">
      <c r="C480" s="48"/>
      <c r="D480" s="48"/>
      <c r="E480" s="48"/>
      <c r="H480" s="20"/>
    </row>
    <row r="481" spans="1:8" ht="12.75">
      <c r="A481" s="2"/>
      <c r="B481" s="1"/>
      <c r="D481" s="30"/>
      <c r="F481" s="48"/>
      <c r="H481" s="20"/>
    </row>
    <row r="482" spans="1:8" ht="12.75">
      <c r="A482" s="2"/>
      <c r="B482" s="1"/>
      <c r="C482" s="52"/>
      <c r="D482" s="30"/>
      <c r="H482" s="20"/>
    </row>
    <row r="483" spans="2:8" ht="12.75">
      <c r="B483" s="1"/>
      <c r="C483" s="52"/>
      <c r="D483" s="30"/>
      <c r="H483" s="20"/>
    </row>
    <row r="484" spans="1:8" ht="12.75">
      <c r="A484" s="2"/>
      <c r="B484" s="3"/>
      <c r="C484" s="52"/>
      <c r="D484" s="30"/>
      <c r="H484" s="20"/>
    </row>
    <row r="485" spans="3:8" ht="12.75">
      <c r="C485" s="52"/>
      <c r="D485" s="30"/>
      <c r="H485" s="20"/>
    </row>
    <row r="486" spans="3:8" ht="12.75">
      <c r="C486" s="52"/>
      <c r="D486" s="30"/>
      <c r="H486" s="20"/>
    </row>
    <row r="487" spans="3:8" ht="12.75">
      <c r="C487" s="41"/>
      <c r="D487" s="30"/>
      <c r="H487" s="20"/>
    </row>
    <row r="488" spans="4:8" ht="12.75">
      <c r="D488" s="30"/>
      <c r="H488" s="20"/>
    </row>
    <row r="489" spans="3:8" ht="12.75">
      <c r="C489" s="41"/>
      <c r="D489" s="30"/>
      <c r="H489" s="20"/>
    </row>
    <row r="490" spans="3:8" ht="12.75">
      <c r="C490" s="41"/>
      <c r="D490" s="30"/>
      <c r="H490" s="20"/>
    </row>
    <row r="491" spans="1:8" ht="12.75">
      <c r="A491" s="2"/>
      <c r="B491" s="1"/>
      <c r="C491" s="41"/>
      <c r="D491" s="30"/>
      <c r="H491" s="20"/>
    </row>
    <row r="492" spans="3:8" ht="12.75">
      <c r="C492" s="41"/>
      <c r="D492" s="30"/>
      <c r="H492" s="20"/>
    </row>
    <row r="493" spans="3:8" ht="12.75">
      <c r="C493" s="41"/>
      <c r="D493" s="30"/>
      <c r="H493" s="20"/>
    </row>
    <row r="494" spans="3:8" ht="12.75">
      <c r="C494" s="41"/>
      <c r="D494" s="30"/>
      <c r="H494" s="20"/>
    </row>
    <row r="495" spans="3:8" ht="12.75">
      <c r="C495" s="48"/>
      <c r="D495" s="48"/>
      <c r="E495" s="48"/>
      <c r="H495" s="20"/>
    </row>
    <row r="496" spans="1:8" ht="12.75">
      <c r="A496" s="2"/>
      <c r="B496" s="1"/>
      <c r="D496" s="30"/>
      <c r="F496" s="48"/>
      <c r="H496" s="20"/>
    </row>
    <row r="497" spans="1:8" ht="12.75">
      <c r="A497" s="2"/>
      <c r="B497" s="1"/>
      <c r="C497" s="52"/>
      <c r="D497" s="30"/>
      <c r="H497" s="20"/>
    </row>
    <row r="498" spans="2:8" ht="12.75">
      <c r="B498" s="1"/>
      <c r="C498" s="52"/>
      <c r="D498" s="30"/>
      <c r="H498" s="20"/>
    </row>
    <row r="499" spans="1:8" ht="12.75">
      <c r="A499" s="2"/>
      <c r="B499" s="3"/>
      <c r="C499" s="52"/>
      <c r="D499" s="30"/>
      <c r="H499" s="20"/>
    </row>
    <row r="500" spans="3:8" ht="12.75">
      <c r="C500" s="52"/>
      <c r="D500" s="30"/>
      <c r="H500" s="20"/>
    </row>
    <row r="501" spans="3:8" ht="12.75">
      <c r="C501" s="52"/>
      <c r="D501" s="30"/>
      <c r="H501" s="20"/>
    </row>
    <row r="502" spans="3:8" ht="12.75">
      <c r="C502" s="52"/>
      <c r="D502" s="30"/>
      <c r="H502" s="20"/>
    </row>
    <row r="503" spans="1:8" ht="12.75">
      <c r="A503" s="2"/>
      <c r="B503" s="1"/>
      <c r="C503" s="52"/>
      <c r="D503" s="30"/>
      <c r="H503" s="20"/>
    </row>
    <row r="504" spans="3:8" ht="12.75">
      <c r="C504" s="52"/>
      <c r="D504" s="30"/>
      <c r="H504" s="20"/>
    </row>
    <row r="505" spans="3:8" ht="12.75">
      <c r="C505" s="52"/>
      <c r="D505" s="30"/>
      <c r="H505" s="20"/>
    </row>
    <row r="506" spans="3:8" ht="12.75">
      <c r="C506" s="52"/>
      <c r="D506" s="30"/>
      <c r="H506" s="20"/>
    </row>
    <row r="507" spans="3:8" ht="12.75">
      <c r="C507" s="52"/>
      <c r="D507" s="30"/>
      <c r="H507" s="20"/>
    </row>
    <row r="508" spans="3:8" ht="12.75">
      <c r="C508" s="41"/>
      <c r="D508" s="30"/>
      <c r="H508" s="20"/>
    </row>
    <row r="509" spans="3:8" ht="12.75">
      <c r="C509" s="48"/>
      <c r="D509" s="48"/>
      <c r="E509" s="48"/>
      <c r="H509" s="20"/>
    </row>
    <row r="510" spans="4:8" ht="12.75">
      <c r="D510" s="30"/>
      <c r="F510" s="48"/>
      <c r="H510" s="20"/>
    </row>
    <row r="511" spans="3:8" ht="12.75">
      <c r="C511" s="52"/>
      <c r="D511" s="30"/>
      <c r="H511" s="20"/>
    </row>
    <row r="512" spans="2:8" ht="12.75">
      <c r="B512" s="1"/>
      <c r="C512" s="52"/>
      <c r="D512" s="30"/>
      <c r="H512" s="20"/>
    </row>
    <row r="513" spans="1:8" ht="12.75">
      <c r="A513" s="2"/>
      <c r="B513" s="3"/>
      <c r="C513" s="52"/>
      <c r="D513" s="30"/>
      <c r="H513" s="20"/>
    </row>
    <row r="514" spans="3:8" ht="12.75">
      <c r="C514" s="52"/>
      <c r="D514" s="30"/>
      <c r="H514" s="20"/>
    </row>
    <row r="515" spans="3:8" ht="12.75">
      <c r="C515" s="52"/>
      <c r="D515" s="30"/>
      <c r="H515" s="20"/>
    </row>
    <row r="516" spans="3:8" ht="12.75">
      <c r="C516" s="52"/>
      <c r="D516" s="30"/>
      <c r="H516" s="20"/>
    </row>
    <row r="517" spans="3:8" ht="12.75">
      <c r="C517" s="52"/>
      <c r="D517" s="30"/>
      <c r="H517" s="20"/>
    </row>
    <row r="518" spans="3:8" ht="12.75">
      <c r="C518" s="52"/>
      <c r="D518" s="30"/>
      <c r="H518" s="20"/>
    </row>
    <row r="519" spans="3:8" ht="12.75">
      <c r="C519" s="52"/>
      <c r="D519" s="30"/>
      <c r="H519" s="20"/>
    </row>
    <row r="520" spans="3:8" ht="12.75">
      <c r="C520" s="52"/>
      <c r="D520" s="30"/>
      <c r="H520" s="20"/>
    </row>
    <row r="521" spans="3:8" ht="12.75">
      <c r="C521" s="52"/>
      <c r="D521" s="30"/>
      <c r="H521" s="20"/>
    </row>
    <row r="522" spans="3:8" ht="12.75">
      <c r="C522" s="52"/>
      <c r="D522" s="30"/>
      <c r="H522" s="20"/>
    </row>
    <row r="523" spans="3:8" ht="12.75">
      <c r="C523" s="52"/>
      <c r="D523" s="30"/>
      <c r="H523" s="20"/>
    </row>
    <row r="524" spans="3:8" ht="12.75">
      <c r="C524" s="52"/>
      <c r="D524" s="30"/>
      <c r="H524" s="20"/>
    </row>
    <row r="525" spans="3:8" ht="12.75">
      <c r="C525" s="52"/>
      <c r="D525" s="30"/>
      <c r="H525" s="20"/>
    </row>
    <row r="526" spans="3:8" ht="12.75">
      <c r="C526" s="52"/>
      <c r="D526" s="30"/>
      <c r="H526" s="20"/>
    </row>
    <row r="527" spans="3:8" ht="12.75">
      <c r="C527" s="52"/>
      <c r="D527" s="30"/>
      <c r="H527" s="20"/>
    </row>
    <row r="528" spans="3:8" ht="12.75">
      <c r="C528" s="52"/>
      <c r="D528" s="30"/>
      <c r="H528" s="20"/>
    </row>
    <row r="529" spans="1:8" ht="12.75">
      <c r="A529" s="2"/>
      <c r="B529" s="1"/>
      <c r="C529" s="52"/>
      <c r="D529" s="30"/>
      <c r="H529" s="20"/>
    </row>
    <row r="530" spans="3:8" ht="12.75">
      <c r="C530" s="52"/>
      <c r="D530" s="30"/>
      <c r="H530" s="20"/>
    </row>
    <row r="531" spans="3:8" ht="12.75">
      <c r="C531" s="52"/>
      <c r="D531" s="30"/>
      <c r="H531" s="20"/>
    </row>
    <row r="532" spans="3:8" ht="12.75">
      <c r="C532" s="52"/>
      <c r="D532" s="30"/>
      <c r="H532" s="20"/>
    </row>
    <row r="533" spans="3:8" ht="12.75">
      <c r="C533" s="52"/>
      <c r="D533" s="30"/>
      <c r="H533" s="20"/>
    </row>
    <row r="534" spans="3:8" ht="12.75">
      <c r="C534" s="52"/>
      <c r="D534" s="30"/>
      <c r="H534" s="20"/>
    </row>
    <row r="535" spans="3:8" ht="12.75">
      <c r="C535" s="52"/>
      <c r="D535" s="30"/>
      <c r="H535" s="20"/>
    </row>
    <row r="536" spans="3:8" ht="12.75">
      <c r="C536" s="52"/>
      <c r="D536" s="30"/>
      <c r="H536" s="20"/>
    </row>
    <row r="537" spans="3:8" ht="12.75">
      <c r="C537" s="52"/>
      <c r="D537" s="30"/>
      <c r="H537" s="20"/>
    </row>
    <row r="538" spans="3:8" ht="12.75">
      <c r="C538" s="52"/>
      <c r="D538" s="30"/>
      <c r="H538" s="20"/>
    </row>
    <row r="539" spans="3:8" ht="12.75">
      <c r="C539" s="41"/>
      <c r="D539" s="30"/>
      <c r="H539" s="20"/>
    </row>
    <row r="540" spans="3:8" ht="12.75">
      <c r="C540" s="41"/>
      <c r="D540" s="30"/>
      <c r="H540" s="20"/>
    </row>
    <row r="541" spans="3:8" ht="12.75">
      <c r="C541" s="41"/>
      <c r="D541" s="30"/>
      <c r="H541" s="20"/>
    </row>
    <row r="542" spans="3:8" ht="12.75">
      <c r="C542" s="54"/>
      <c r="D542" s="47"/>
      <c r="E542" s="47"/>
      <c r="H542" s="20"/>
    </row>
    <row r="543" spans="1:8" ht="12.75">
      <c r="A543" s="2"/>
      <c r="B543" s="1"/>
      <c r="C543" s="41"/>
      <c r="D543" s="30"/>
      <c r="F543" s="47"/>
      <c r="H543" s="20"/>
    </row>
    <row r="544" spans="1:8" ht="12.75">
      <c r="A544" s="2"/>
      <c r="B544" s="1"/>
      <c r="C544" s="41"/>
      <c r="D544" s="30"/>
      <c r="H544" s="20"/>
    </row>
    <row r="545" spans="2:8" ht="12.75">
      <c r="B545" s="1"/>
      <c r="C545" s="54"/>
      <c r="D545" s="47"/>
      <c r="E545" s="47"/>
      <c r="H545" s="20"/>
    </row>
    <row r="546" spans="1:8" ht="12.75">
      <c r="A546" s="2"/>
      <c r="B546" s="1"/>
      <c r="C546" s="41"/>
      <c r="D546" s="30"/>
      <c r="F546" s="47"/>
      <c r="H546" s="20"/>
    </row>
    <row r="547" spans="1:8" ht="12.75">
      <c r="A547" s="2"/>
      <c r="B547" s="1"/>
      <c r="C547" s="41"/>
      <c r="D547" s="30"/>
      <c r="H547" s="20"/>
    </row>
    <row r="548" spans="2:8" ht="12.75">
      <c r="B548" s="1"/>
      <c r="C548" s="54"/>
      <c r="D548" s="47"/>
      <c r="E548" s="47"/>
      <c r="H548" s="20"/>
    </row>
    <row r="549" spans="1:8" ht="12.75">
      <c r="A549" s="2"/>
      <c r="B549" s="1"/>
      <c r="D549" s="30"/>
      <c r="F549" s="47"/>
      <c r="H549" s="20"/>
    </row>
    <row r="550" spans="1:8" ht="12.75">
      <c r="A550" s="2"/>
      <c r="B550" s="1"/>
      <c r="C550" s="52"/>
      <c r="D550" s="30"/>
      <c r="H550" s="20"/>
    </row>
    <row r="551" spans="2:8" ht="12.75">
      <c r="B551" s="1"/>
      <c r="C551" s="52"/>
      <c r="D551" s="30"/>
      <c r="H551" s="20"/>
    </row>
    <row r="552" spans="1:8" ht="12.75">
      <c r="A552" s="2"/>
      <c r="B552" s="3"/>
      <c r="C552" s="52"/>
      <c r="D552" s="30"/>
      <c r="H552" s="20"/>
    </row>
    <row r="553" spans="3:8" ht="12.75">
      <c r="C553" s="52"/>
      <c r="D553" s="30"/>
      <c r="H553" s="20"/>
    </row>
    <row r="554" spans="3:8" ht="12.75">
      <c r="C554" s="52"/>
      <c r="D554" s="30"/>
      <c r="H554" s="20"/>
    </row>
    <row r="555" spans="4:8" ht="12.75">
      <c r="D555" s="30"/>
      <c r="H555" s="20"/>
    </row>
    <row r="556" spans="3:8" ht="12.75">
      <c r="C556" s="52"/>
      <c r="D556" s="30"/>
      <c r="H556" s="20"/>
    </row>
    <row r="557" spans="3:8" ht="12.75">
      <c r="C557" s="52"/>
      <c r="D557" s="30"/>
      <c r="H557" s="20"/>
    </row>
    <row r="558" spans="1:8" ht="12.75">
      <c r="A558" s="2"/>
      <c r="B558" s="1"/>
      <c r="C558" s="52"/>
      <c r="D558" s="30"/>
      <c r="H558" s="20"/>
    </row>
    <row r="559" spans="3:8" ht="12.75">
      <c r="C559" s="52"/>
      <c r="D559" s="30"/>
      <c r="H559" s="20"/>
    </row>
    <row r="560" spans="3:8" ht="12.75">
      <c r="C560" s="52"/>
      <c r="D560" s="30"/>
      <c r="H560" s="20"/>
    </row>
    <row r="561" spans="3:8" ht="12.75">
      <c r="C561" s="52"/>
      <c r="D561" s="30"/>
      <c r="H561" s="20"/>
    </row>
    <row r="562" spans="3:8" ht="12.75">
      <c r="C562" s="52"/>
      <c r="D562" s="30"/>
      <c r="H562" s="20"/>
    </row>
    <row r="563" spans="3:8" ht="12.75">
      <c r="C563" s="41"/>
      <c r="D563" s="30"/>
      <c r="H563" s="20"/>
    </row>
    <row r="564" spans="3:8" ht="12.75">
      <c r="C564" s="41"/>
      <c r="D564" s="30"/>
      <c r="H564" s="20"/>
    </row>
    <row r="565" ht="12.75">
      <c r="H565" s="20"/>
    </row>
  </sheetData>
  <mergeCells count="9">
    <mergeCell ref="D364:F364"/>
    <mergeCell ref="D365:F365"/>
    <mergeCell ref="B4:H4"/>
    <mergeCell ref="F8:G8"/>
    <mergeCell ref="F1:I1"/>
    <mergeCell ref="D3:E3"/>
    <mergeCell ref="F7:G7"/>
    <mergeCell ref="H7:H8"/>
    <mergeCell ref="I7:I8"/>
  </mergeCells>
  <printOptions gridLines="1"/>
  <pageMargins left="0.38" right="0.5905511811023623" top="0.3937007874015748" bottom="0.35433070866141736" header="0.62" footer="0.2362204724409449"/>
  <pageSetup horizontalDpi="600" verticalDpi="600" orientation="landscape" paperSize="9" r:id="rId1"/>
  <headerFooter alignWithMargins="0">
    <oddFooter>&amp;C &amp;P&amp;RCOD  FP-10-01,ver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Contabilitate</dc:creator>
  <cp:keywords/>
  <dc:description/>
  <cp:lastModifiedBy>Financiar1</cp:lastModifiedBy>
  <cp:lastPrinted>2009-04-03T11:04:35Z</cp:lastPrinted>
  <dcterms:created xsi:type="dcterms:W3CDTF">1998-07-26T06:27:31Z</dcterms:created>
  <dcterms:modified xsi:type="dcterms:W3CDTF">2009-07-02T09:57:26Z</dcterms:modified>
  <cp:category/>
  <cp:version/>
  <cp:contentType/>
  <cp:contentStatus/>
</cp:coreProperties>
</file>